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<sst xmlns="http://schemas.openxmlformats.org/spreadsheetml/2006/main" count="288" uniqueCount="126">
  <si>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</si>
  <si>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</si>
  <si>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</si>
  <si>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</si>
  <si>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</si>
  <si>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</si>
  <si>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</si>
  <si>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</si>
  <si>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</si>
  <si>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</si>
  <si>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</si>
  <si>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</si>
  <si>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</si>
  <si>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</si>
  <si>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</si>
  <si>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</si>
  <si>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</si>
  <si>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</si>
  <si>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</si>
  <si>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</si>
  <si>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</si>
  <si>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</si>
  <si>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</si>
  <si>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</si>
  <si>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</si>
  <si>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</si>
  <si>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</si>
  <si>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</si>
  <si>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</si>
  <si>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</si>
  <si>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</si>
  <si>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</si>
  <si>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</si>
  <si>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</si>
  <si>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</si>
  <si>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</si>
  <si>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</si>
  <si>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</si>
  <si>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</si>
  <si>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</si>
  <si>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</si>
  <si>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</si>
  <si>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</si>
  <si>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</si>
  <si>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</si>
  <si>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</si>
  <si>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</si>
  <si>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</si>
  <si>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</si>
  <si>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</si>
  <si>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</si>
  <si>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</si>
  <si>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</si>
  <si>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</si>
  <si>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</si>
  <si>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</si>
  <si>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</si>
  <si>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</si>
  <si>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</si>
  <si>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</si>
  <si>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</si>
  <si>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</si>
  <si>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</si>
  <si>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</si>
  <si>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</si>
  <si>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</si>
  <si>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</si>
  <si>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</si>
  <si>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</si>
  <si>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</si>
  <si>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</si>
  <si>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</si>
  <si>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</si>
  <si>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</si>
  <si>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</si>
  <si>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</si>
  <si>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</si>
  <si>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</si>
  <si>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</si>
  <si>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</si>
  <si>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</si>
  <si>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</si>
  <si>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</si>
  <si>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</si>
  <si>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</si>
  <si>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</si>
  <si>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</si>
  <si>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</si>
  <si>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</si>
  <si>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</si>
  <si>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</si>
  <si>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</si>
  <si>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</si>
  <si>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</si>
  <si>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</si>
  <si>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</si>
  <si>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</si>
  <si>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</si>
  <si>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</si>
  <si>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</si>
  <si>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</si>
  <si>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Gewähr-ungen</t>
  </si>
  <si>
    <t>Kosten für 2014</t>
  </si>
  <si>
    <t>Quelle Sozialministeriumservice/Sozialministerium</t>
  </si>
  <si>
    <t>*) z.B. PKW-Zuschüsse, Mobilitätszuschüsse, Gebärdensprachdolmetschkosten, Ausbildungsbeihilfen</t>
  </si>
  <si>
    <r>
      <t xml:space="preserve">Begünstigte Behinderte
</t>
    </r>
    <r>
      <rPr>
        <sz val="11"/>
        <rFont val="Calibri"/>
        <family val="2"/>
      </rPr>
      <t>zum 1.1.2016</t>
    </r>
  </si>
  <si>
    <t>FÖRDERUNGEN 2015</t>
  </si>
  <si>
    <t>BEHINDERUNG UND ARBEITSWELT 2015</t>
  </si>
  <si>
    <r>
      <t xml:space="preserve">Einstellpflichtige DienstgeberInnen
</t>
    </r>
    <r>
      <rPr>
        <sz val="11"/>
        <rFont val="Calibri"/>
        <family val="2"/>
      </rPr>
      <t>Zahlen aus der Vor-schreibungsperiode 2014</t>
    </r>
  </si>
  <si>
    <r>
      <t xml:space="preserve">Pflichtstellen
</t>
    </r>
    <r>
      <rPr>
        <sz val="11"/>
        <rFont val="Calibri"/>
        <family val="2"/>
      </rPr>
      <t>Zahlen aus der Vor-schreibungsperiode 2014</t>
    </r>
  </si>
  <si>
    <r>
      <t xml:space="preserve">Beschäftig-ungsstand
</t>
    </r>
    <r>
      <rPr>
        <sz val="11"/>
        <rFont val="Calibri"/>
        <family val="2"/>
      </rPr>
      <t>zum 1.1.2016</t>
    </r>
  </si>
  <si>
    <t>Kündigungsverfahren 2015</t>
  </si>
  <si>
    <t>abgeschlossene Schlichtungsverfahren 2015</t>
  </si>
  <si>
    <t>BEHINDERTENGLEICHSTELLUNG &amp; BARRIEREFREIHEIT 2015</t>
  </si>
  <si>
    <t>RENTEN UND ENTSCHÄDIGUNGEN 2015</t>
  </si>
  <si>
    <t>PFLEGEUNTERSTÜTZUNGEN 2015</t>
  </si>
  <si>
    <t>Aufwand in Mio EUR 2015 *)</t>
  </si>
  <si>
    <t>BERATUNG UND SERVICE 2015</t>
  </si>
  <si>
    <r>
      <t xml:space="preserve">insgesamt gültige Pässe
</t>
    </r>
    <r>
      <rPr>
        <sz val="12"/>
        <rFont val="Calibri"/>
        <family val="2"/>
      </rPr>
      <t xml:space="preserve">zum 31.12.2015
</t>
    </r>
    <r>
      <rPr>
        <sz val="11"/>
        <rFont val="Calibri"/>
        <family val="2"/>
      </rPr>
      <t>(Quelle Bundesrechenzentrum GmbH-BRZ)</t>
    </r>
  </si>
  <si>
    <r>
      <t xml:space="preserve">ausgestellte Pässe 2015 </t>
    </r>
    <r>
      <rPr>
        <sz val="12"/>
        <rFont val="Calibri"/>
        <family val="2"/>
      </rPr>
      <t>(Quelle BRZ)</t>
    </r>
  </si>
  <si>
    <t>ausgegebene Vignetten 2015</t>
  </si>
  <si>
    <t>ausgestellte Parkausweise 2015</t>
  </si>
  <si>
    <t>SACHVERSTÄNDIGENGUTACHTEN 2015</t>
  </si>
  <si>
    <t>*) hinzu kommt ein österreichweiter Aufwand v. Mio EUR 7,772 f. Krankenversicherungsbeiträge und div. Zahlungen an SV-Träger</t>
  </si>
  <si>
    <t>*) hinzu kommt ein österreichweiter Aufwand v. Mio EUR 2,756 f. Sonderfürsorge und Leistungen an SV-Träger</t>
  </si>
  <si>
    <t>die Daten bezüglich der Gewährungen und des  Aufwandes beziehen sich lediglich auf die vom Sozialministeri-umservice administrierten Fälle und beinhalten somit nicht die vom Land NÖ gewährten Föderungen.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</si>
</sst>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>
        <color rgb="FFF6B39B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4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48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48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9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48" fillId="37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10" fillId="35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186" fontId="49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46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3" fontId="10" fillId="36" borderId="44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10" fontId="7" fillId="35" borderId="48" xfId="0" applyNumberFormat="1" applyFont="1" applyFill="1" applyBorder="1" applyAlignment="1">
      <alignment horizontal="right" vertical="center"/>
    </xf>
    <xf numFmtId="0" fontId="48" fillId="37" borderId="2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wrapText="1"/>
    </xf>
    <xf numFmtId="0" fontId="48" fillId="37" borderId="26" xfId="0" applyFont="1" applyFill="1" applyBorder="1" applyAlignment="1">
      <alignment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186" fontId="7" fillId="0" borderId="46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187" fontId="7" fillId="0" borderId="46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7" fillId="35" borderId="28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50" xfId="0" applyNumberFormat="1" applyFont="1" applyFill="1" applyBorder="1" applyAlignment="1">
      <alignment horizontal="right" vertical="center"/>
    </xf>
    <xf numFmtId="186" fontId="7" fillId="0" borderId="68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9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187" fontId="7" fillId="0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2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vertical="center" wrapText="1"/>
    </xf>
    <xf numFmtId="0" fontId="9" fillId="0" borderId="73" xfId="0" applyFont="1" applyBorder="1" applyAlignment="1">
      <alignment/>
    </xf>
    <xf numFmtId="4" fontId="9" fillId="0" borderId="73" xfId="0" applyNumberFormat="1" applyFont="1" applyFill="1" applyBorder="1" applyAlignment="1">
      <alignment horizontal="right" vertical="center"/>
    </xf>
    <xf numFmtId="4" fontId="48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51" fillId="0" borderId="0" xfId="0" applyNumberFormat="1" applyFont="1" applyFill="1" applyBorder="1" applyAlignment="1">
      <alignment horizontal="right" vertical="center"/>
    </xf>
    <xf numFmtId="187" fontId="48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4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33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right" vertical="center"/>
    </xf>
    <xf numFmtId="3" fontId="7" fillId="0" borderId="77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37" borderId="78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2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7" fillId="0" borderId="66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3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4" fontId="7" fillId="0" borderId="7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6" xfId="0" applyNumberFormat="1" applyFont="1" applyFill="1" applyBorder="1" applyAlignment="1">
      <alignment horizontal="right" vertical="center"/>
    </xf>
    <xf numFmtId="186" fontId="7" fillId="0" borderId="77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37" borderId="66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84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6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71" xfId="0" applyFont="1" applyBorder="1" applyAlignment="1">
      <alignment horizontal="right" vertical="center" wrapText="1"/>
    </xf>
    <xf numFmtId="182" fontId="7" fillId="0" borderId="50" xfId="0" applyNumberFormat="1" applyFont="1" applyFill="1" applyBorder="1" applyAlignment="1">
      <alignment horizontal="right" vertical="center"/>
    </xf>
    <xf numFmtId="3" fontId="10" fillId="36" borderId="35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3" xfId="0" applyNumberFormat="1" applyFont="1" applyFill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3" fontId="7" fillId="35" borderId="38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/>
    </xf>
    <xf numFmtId="187" fontId="10" fillId="36" borderId="34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6" fontId="7" fillId="0" borderId="29" xfId="0" applyNumberFormat="1" applyFont="1" applyFill="1" applyBorder="1" applyAlignment="1">
      <alignment horizontal="right" vertical="center"/>
    </xf>
    <xf numFmtId="186" fontId="7" fillId="0" borderId="39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/>
    </xf>
    <xf numFmtId="3" fontId="7" fillId="35" borderId="44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7" fontId="7" fillId="0" borderId="45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36" xfId="0" applyNumberFormat="1" applyFont="1" applyFill="1" applyBorder="1" applyAlignment="1">
      <alignment horizontal="right" vertical="center"/>
    </xf>
    <xf numFmtId="186" fontId="7" fillId="0" borderId="45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12" fillId="0" borderId="89" xfId="0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70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28" xfId="0" applyNumberFormat="1" applyFont="1" applyBorder="1" applyAlignment="1">
      <alignment horizontal="right" vertical="center" wrapText="1"/>
    </xf>
    <xf numFmtId="0" fontId="71" fillId="0" borderId="71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10" fontId="7" fillId="0" borderId="46" xfId="0" applyNumberFormat="1" applyFont="1" applyFill="1" applyBorder="1" applyAlignment="1">
      <alignment horizontal="righ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80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0" borderId="90" xfId="0" applyNumberFormat="1" applyFont="1" applyBorder="1" applyAlignment="1">
      <alignment horizontal="right" vertical="center" wrapText="1"/>
    </xf>
    <xf numFmtId="10" fontId="7" fillId="0" borderId="71" xfId="0" applyNumberFormat="1" applyFont="1" applyFill="1" applyBorder="1" applyAlignment="1">
      <alignment horizontal="right" vertical="center"/>
    </xf>
    <xf numFmtId="10" fontId="7" fillId="36" borderId="33" xfId="0" applyNumberFormat="1" applyFont="1" applyFill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 wrapText="1"/>
    </xf>
    <xf numFmtId="10" fontId="7" fillId="0" borderId="45" xfId="0" applyNumberFormat="1" applyFont="1" applyFill="1" applyBorder="1" applyAlignment="1">
      <alignment horizontal="right" vertical="center"/>
    </xf>
    <xf numFmtId="10" fontId="7" fillId="36" borderId="36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top" wrapText="1"/>
    </xf>
    <xf numFmtId="10" fontId="7" fillId="35" borderId="91" xfId="0" applyNumberFormat="1" applyFont="1" applyFill="1" applyBorder="1" applyAlignment="1">
      <alignment horizontal="right" vertical="center"/>
    </xf>
    <xf numFmtId="10" fontId="7" fillId="35" borderId="61" xfId="0" applyNumberFormat="1" applyFont="1" applyFill="1" applyBorder="1" applyAlignment="1">
      <alignment horizontal="right" vertical="center"/>
    </xf>
    <xf numFmtId="10" fontId="7" fillId="0" borderId="49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97" fontId="7" fillId="0" borderId="77" xfId="0" applyNumberFormat="1" applyFont="1" applyFill="1" applyBorder="1" applyAlignment="1">
      <alignment horizontal="right" vertical="center" wrapText="1"/>
    </xf>
    <xf numFmtId="197" fontId="7" fillId="0" borderId="29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10" fontId="7" fillId="0" borderId="33" xfId="0" applyNumberFormat="1" applyFont="1" applyFill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8" fillId="36" borderId="20" xfId="0" applyFont="1" applyFill="1" applyBorder="1" applyAlignment="1">
      <alignment vertical="center" wrapText="1"/>
    </xf>
    <xf numFmtId="0" fontId="9" fillId="36" borderId="5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right" vertical="center"/>
    </xf>
    <xf numFmtId="10" fontId="7" fillId="35" borderId="62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10" fontId="7" fillId="0" borderId="78" xfId="0" applyNumberFormat="1" applyFont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52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33" xfId="0" applyNumberFormat="1" applyFont="1" applyBorder="1" applyAlignment="1">
      <alignment horizontal="right" vertical="center" wrapText="1"/>
    </xf>
    <xf numFmtId="0" fontId="9" fillId="37" borderId="31" xfId="0" applyFont="1" applyFill="1" applyBorder="1" applyAlignment="1">
      <alignment horizontal="left" vertical="center"/>
    </xf>
    <xf numFmtId="0" fontId="9" fillId="37" borderId="33" xfId="0" applyFont="1" applyFill="1" applyBorder="1" applyAlignment="1">
      <alignment vertical="center"/>
    </xf>
    <xf numFmtId="0" fontId="72" fillId="39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48" fillId="36" borderId="93" xfId="0" applyFont="1" applyFill="1" applyBorder="1" applyAlignment="1">
      <alignment vertical="center" wrapText="1"/>
    </xf>
    <xf numFmtId="0" fontId="9" fillId="36" borderId="7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81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horizontal="left" vertical="center"/>
    </xf>
    <xf numFmtId="0" fontId="9" fillId="37" borderId="30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6" xfId="0" applyNumberFormat="1" applyFont="1" applyBorder="1" applyAlignment="1">
      <alignment horizontal="center" vertical="center" wrapText="1"/>
    </xf>
    <xf numFmtId="10" fontId="7" fillId="0" borderId="77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left" vertical="center"/>
    </xf>
    <xf numFmtId="0" fontId="9" fillId="37" borderId="36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48" fillId="36" borderId="82" xfId="0" applyFont="1" applyFill="1" applyBorder="1" applyAlignment="1">
      <alignment vertical="center" wrapText="1"/>
    </xf>
    <xf numFmtId="0" fontId="48" fillId="36" borderId="94" xfId="0" applyFont="1" applyFill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10" fontId="7" fillId="0" borderId="66" xfId="0" applyNumberFormat="1" applyFont="1" applyFill="1" applyBorder="1" applyAlignment="1">
      <alignment horizontal="right" vertical="center"/>
    </xf>
    <xf numFmtId="10" fontId="7" fillId="0" borderId="36" xfId="0" applyNumberFormat="1" applyFont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3" fontId="7" fillId="0" borderId="79" xfId="0" applyNumberFormat="1" applyFont="1" applyBorder="1" applyAlignment="1">
      <alignment horizontal="right" vertical="center"/>
    </xf>
    <xf numFmtId="0" fontId="9" fillId="37" borderId="31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0" fontId="7" fillId="0" borderId="66" xfId="0" applyNumberFormat="1" applyFont="1" applyBorder="1" applyAlignment="1">
      <alignment horizontal="right" vertical="top" wrapText="1"/>
    </xf>
    <xf numFmtId="10" fontId="7" fillId="0" borderId="36" xfId="0" applyNumberFormat="1" applyFont="1" applyBorder="1" applyAlignment="1">
      <alignment horizontal="right" vertical="top" wrapText="1"/>
    </xf>
    <xf numFmtId="3" fontId="7" fillId="0" borderId="41" xfId="0" applyNumberFormat="1" applyFont="1" applyBorder="1" applyAlignment="1">
      <alignment horizontal="right" vertical="top" wrapText="1"/>
    </xf>
    <xf numFmtId="3" fontId="7" fillId="0" borderId="33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9" fillId="37" borderId="31" xfId="0" applyFont="1" applyFill="1" applyBorder="1" applyAlignment="1">
      <alignment wrapText="1"/>
    </xf>
    <xf numFmtId="0" fontId="9" fillId="37" borderId="33" xfId="0" applyFont="1" applyFill="1" applyBorder="1" applyAlignment="1">
      <alignment wrapText="1"/>
    </xf>
    <xf numFmtId="0" fontId="9" fillId="0" borderId="9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97" fontId="7" fillId="0" borderId="66" xfId="0" applyNumberFormat="1" applyFont="1" applyFill="1" applyBorder="1" applyAlignment="1">
      <alignment horizontal="right" vertical="center" wrapText="1"/>
    </xf>
    <xf numFmtId="197" fontId="7" fillId="0" borderId="36" xfId="0" applyNumberFormat="1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4" xfId="0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42" xfId="0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9" fillId="37" borderId="32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2" fillId="39" borderId="0" xfId="0" applyFont="1" applyFill="1" applyAlignment="1">
      <alignment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3" xfId="0" applyNumberFormat="1" applyFont="1" applyBorder="1" applyAlignment="1">
      <alignment horizontal="right" vertical="top" wrapText="1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35" borderId="66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9" fillId="37" borderId="96" xfId="0" applyFont="1" applyFill="1" applyBorder="1" applyAlignment="1">
      <alignment vertical="center"/>
    </xf>
    <xf numFmtId="0" fontId="9" fillId="37" borderId="81" xfId="0" applyFont="1" applyFill="1" applyBorder="1" applyAlignment="1">
      <alignment vertical="center"/>
    </xf>
    <xf numFmtId="186" fontId="9" fillId="0" borderId="73" xfId="0" applyNumberFormat="1" applyFont="1" applyFill="1" applyBorder="1" applyAlignment="1">
      <alignment horizontal="left" vertical="center"/>
    </xf>
    <xf numFmtId="0" fontId="48" fillId="36" borderId="97" xfId="0" applyFont="1" applyFill="1" applyBorder="1" applyAlignment="1">
      <alignment vertical="center" wrapText="1"/>
    </xf>
    <xf numFmtId="0" fontId="48" fillId="36" borderId="98" xfId="0" applyFont="1" applyFill="1" applyBorder="1" applyAlignment="1">
      <alignment vertical="center" wrapText="1"/>
    </xf>
    <xf numFmtId="0" fontId="48" fillId="36" borderId="45" xfId="0" applyFont="1" applyFill="1" applyBorder="1" applyAlignment="1">
      <alignment vertical="center" wrapText="1"/>
    </xf>
    <xf numFmtId="0" fontId="9" fillId="37" borderId="79" xfId="0" applyFont="1" applyFill="1" applyBorder="1" applyAlignment="1">
      <alignment vertical="center" wrapText="1"/>
    </xf>
    <xf numFmtId="0" fontId="9" fillId="37" borderId="92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37" borderId="80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46" fillId="0" borderId="81" xfId="0" applyFont="1" applyFill="1" applyBorder="1" applyAlignment="1">
      <alignment vertical="center" wrapText="1"/>
    </xf>
    <xf numFmtId="0" fontId="8" fillId="0" borderId="81" xfId="0" applyFont="1" applyBorder="1" applyAlignment="1">
      <alignment vertical="center"/>
    </xf>
    <xf numFmtId="0" fontId="8" fillId="0" borderId="81" xfId="0" applyFont="1" applyBorder="1" applyAlignment="1">
      <alignment/>
    </xf>
    <xf numFmtId="0" fontId="9" fillId="37" borderId="8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80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vertical="center" wrapText="1"/>
    </xf>
    <xf numFmtId="0" fontId="48" fillId="36" borderId="30" xfId="0" applyFont="1" applyFill="1" applyBorder="1" applyAlignment="1">
      <alignment vertical="center" wrapText="1"/>
    </xf>
    <xf numFmtId="0" fontId="48" fillId="36" borderId="79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48" fillId="36" borderId="43" xfId="0" applyFont="1" applyFill="1" applyBorder="1" applyAlignment="1">
      <alignment vertical="center" wrapText="1"/>
    </xf>
    <xf numFmtId="0" fontId="9" fillId="36" borderId="4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7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73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81" xfId="0" applyFont="1" applyBorder="1" applyAlignment="1">
      <alignment/>
    </xf>
    <xf numFmtId="0" fontId="9" fillId="36" borderId="45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/>
    </xf>
    <xf numFmtId="0" fontId="9" fillId="36" borderId="86" xfId="0" applyFont="1" applyFill="1" applyBorder="1" applyAlignment="1">
      <alignment vertical="center"/>
    </xf>
    <xf numFmtId="0" fontId="48" fillId="36" borderId="24" xfId="0" applyFont="1" applyFill="1" applyBorder="1" applyAlignment="1">
      <alignment vertical="center" wrapText="1"/>
    </xf>
    <xf numFmtId="0" fontId="9" fillId="36" borderId="48" xfId="0" applyFont="1" applyFill="1" applyBorder="1" applyAlignment="1">
      <alignment vertical="center"/>
    </xf>
    <xf numFmtId="0" fontId="8" fillId="0" borderId="81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10" fillId="36" borderId="30" xfId="0" applyFont="1" applyFill="1" applyBorder="1" applyAlignment="1">
      <alignment vertical="center" wrapText="1"/>
    </xf>
    <xf numFmtId="0" fontId="10" fillId="36" borderId="79" xfId="0" applyFont="1" applyFill="1" applyBorder="1" applyAlignment="1">
      <alignment vertical="center" wrapText="1"/>
    </xf>
    <xf numFmtId="0" fontId="10" fillId="36" borderId="31" xfId="0" applyFont="1" applyFill="1" applyBorder="1" applyAlignment="1">
      <alignment vertical="center" wrapText="1"/>
    </xf>
    <xf numFmtId="0" fontId="10" fillId="36" borderId="80" xfId="0" applyFont="1" applyFill="1" applyBorder="1" applyAlignment="1">
      <alignment vertical="center" wrapText="1"/>
    </xf>
    <xf numFmtId="0" fontId="10" fillId="36" borderId="71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3" xfId="0" applyFont="1" applyFill="1" applyBorder="1" applyAlignment="1">
      <alignment horizontal="left" vertical="center"/>
    </xf>
    <xf numFmtId="0" fontId="10" fillId="36" borderId="86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10" fillId="36" borderId="32" xfId="0" applyFont="1" applyFill="1" applyBorder="1" applyAlignment="1">
      <alignment horizontal="left" vertical="center" wrapText="1"/>
    </xf>
    <xf numFmtId="0" fontId="10" fillId="36" borderId="9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52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251326"/>
        <c:axId val="35717615"/>
      </c:bar3D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251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023080"/>
        <c:axId val="7445673"/>
      </c:bar3D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0230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7011058"/>
        <c:axId val="66228611"/>
      </c:bar3D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186588"/>
        <c:axId val="62917245"/>
      </c:bar3D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2917245"/>
        <c:crosses val="autoZero"/>
        <c:auto val="1"/>
        <c:lblOffset val="100"/>
        <c:tickLblSkip val="1"/>
        <c:noMultiLvlLbl val="0"/>
      </c:catAx>
      <c:valAx>
        <c:axId val="62917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186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abgeschlossene Schlichtungsverfahren 2015</a:t>
            </a:r>
          </a:p>
        </c:rich>
      </c:tx>
      <c:layout>
        <c:manualLayout>
          <c:xMode val="factor"/>
          <c:yMode val="factor"/>
          <c:x val="-0.0152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2015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9384294"/>
        <c:axId val="63132055"/>
      </c:bar3D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93842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1317584"/>
        <c:axId val="13422801"/>
      </c:bar3DChart>
      <c:catAx>
        <c:axId val="3131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317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58">
      <selection activeCell="C46" sqref="C46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1.28125" style="0" bestFit="1" customWidth="1"/>
    <col min="5" max="9" width="12.421875" style="0" bestFit="1" customWidth="1"/>
    <col min="10" max="10" width="11.28125" style="0" bestFit="1" customWidth="1"/>
    <col min="11" max="12" width="6.140625" style="0" customWidth="1"/>
    <col min="13" max="13" width="12.421875" style="0" bestFit="1" customWidth="1"/>
  </cols>
  <sheetData>
    <row r="1" spans="1:13" s="8" customFormat="1" ht="48" customHeight="1">
      <c r="A1" s="393" t="s">
        <v>107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7"/>
      <c r="B4" s="17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371" t="s">
        <v>7</v>
      </c>
      <c r="L4" s="372"/>
      <c r="M4" s="27" t="s">
        <v>15</v>
      </c>
    </row>
    <row r="5" spans="1:13" s="4" customFormat="1" ht="10.5" customHeight="1" thickBo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21.75" customHeight="1">
      <c r="A6" s="395" t="s">
        <v>105</v>
      </c>
      <c r="B6" s="396"/>
      <c r="C6" s="35">
        <f>SUM(C8+C10)</f>
        <v>2893</v>
      </c>
      <c r="D6" s="28">
        <f>SUM(D8+D10)</f>
        <v>10606</v>
      </c>
      <c r="E6" s="28">
        <f aca="true" t="shared" si="0" ref="E6:K6">SUM(E8+E10)</f>
        <v>18217</v>
      </c>
      <c r="F6" s="28">
        <f t="shared" si="0"/>
        <v>19013</v>
      </c>
      <c r="G6" s="28">
        <f t="shared" si="0"/>
        <v>4583</v>
      </c>
      <c r="H6" s="28">
        <f t="shared" si="0"/>
        <v>18439</v>
      </c>
      <c r="I6" s="28">
        <f t="shared" si="0"/>
        <v>7310</v>
      </c>
      <c r="J6" s="28">
        <f t="shared" si="0"/>
        <v>4347</v>
      </c>
      <c r="K6" s="375">
        <f t="shared" si="0"/>
        <v>15910</v>
      </c>
      <c r="L6" s="376"/>
      <c r="M6" s="29">
        <f>SUM(C6:K6)</f>
        <v>101318</v>
      </c>
    </row>
    <row r="7" spans="1:13" ht="21.75" customHeight="1" thickBot="1">
      <c r="A7" s="397"/>
      <c r="B7" s="398"/>
      <c r="C7" s="112">
        <f>SUM(C6/M6)</f>
        <v>0.028553662725280798</v>
      </c>
      <c r="D7" s="113">
        <f>SUM(D6/M6)</f>
        <v>0.10468031346848536</v>
      </c>
      <c r="E7" s="113">
        <f>SUM(E6/M6)</f>
        <v>0.17980023292998282</v>
      </c>
      <c r="F7" s="113">
        <f>SUM(F6/M6)</f>
        <v>0.18765668489310883</v>
      </c>
      <c r="G7" s="113">
        <f>SUM(G6/M6)</f>
        <v>0.04523381827513374</v>
      </c>
      <c r="H7" s="113">
        <f>SUM(H6/M6)</f>
        <v>0.18199135395487476</v>
      </c>
      <c r="I7" s="113">
        <f>SUM(I6/M6)</f>
        <v>0.07214907518900886</v>
      </c>
      <c r="J7" s="113">
        <f>SUM(J6/M6)</f>
        <v>0.04290451844687025</v>
      </c>
      <c r="K7" s="377">
        <f>SUM(K6/M6)</f>
        <v>0.15703034011725459</v>
      </c>
      <c r="L7" s="378"/>
      <c r="M7" s="109">
        <f>SUM(C7:K7)</f>
        <v>0.9999999999999999</v>
      </c>
    </row>
    <row r="8" spans="1:13" ht="15.75">
      <c r="A8" s="399" t="s">
        <v>9</v>
      </c>
      <c r="B8" s="370"/>
      <c r="C8" s="341">
        <f>C31+C37</f>
        <v>1667</v>
      </c>
      <c r="D8" s="267">
        <f aca="true" t="shared" si="1" ref="D8:J8">D31+D37</f>
        <v>5928</v>
      </c>
      <c r="E8" s="267">
        <f t="shared" si="1"/>
        <v>10548</v>
      </c>
      <c r="F8" s="267">
        <f t="shared" si="1"/>
        <v>11895</v>
      </c>
      <c r="G8" s="267">
        <f t="shared" si="1"/>
        <v>2669</v>
      </c>
      <c r="H8" s="267">
        <f t="shared" si="1"/>
        <v>10595</v>
      </c>
      <c r="I8" s="267">
        <f t="shared" si="1"/>
        <v>4359</v>
      </c>
      <c r="J8" s="267">
        <f t="shared" si="1"/>
        <v>2679</v>
      </c>
      <c r="K8" s="379">
        <f>K31+K37</f>
        <v>8344</v>
      </c>
      <c r="L8" s="380">
        <f>L31+L37</f>
        <v>8344</v>
      </c>
      <c r="M8" s="32">
        <f>SUM(C8:K8)</f>
        <v>58684</v>
      </c>
    </row>
    <row r="9" spans="1:13" ht="15.75">
      <c r="A9" s="391" t="s">
        <v>14</v>
      </c>
      <c r="B9" s="392"/>
      <c r="C9" s="342">
        <f>SUM(C8/C6)</f>
        <v>0.5762184583477359</v>
      </c>
      <c r="D9" s="336">
        <f aca="true" t="shared" si="2" ref="D9:J9">SUM(D8/D6)</f>
        <v>0.5589289081651895</v>
      </c>
      <c r="E9" s="336">
        <f t="shared" si="2"/>
        <v>0.5790195970796509</v>
      </c>
      <c r="F9" s="336">
        <f t="shared" si="2"/>
        <v>0.6256245726608111</v>
      </c>
      <c r="G9" s="336">
        <f t="shared" si="2"/>
        <v>0.582369626881955</v>
      </c>
      <c r="H9" s="336">
        <f t="shared" si="2"/>
        <v>0.5745973208959271</v>
      </c>
      <c r="I9" s="336">
        <f t="shared" si="2"/>
        <v>0.5963064295485636</v>
      </c>
      <c r="J9" s="336">
        <f t="shared" si="2"/>
        <v>0.6162870945479642</v>
      </c>
      <c r="K9" s="383">
        <f>SUM(K8/K6)</f>
        <v>0.5244500314267756</v>
      </c>
      <c r="L9" s="384" t="e">
        <f>SUM(L8/L6)</f>
        <v>#DIV/0!</v>
      </c>
      <c r="M9" s="343">
        <f>SUM(M8/M6)</f>
        <v>0.5792060640754851</v>
      </c>
    </row>
    <row r="10" spans="1:13" ht="15.75">
      <c r="A10" s="391" t="s">
        <v>10</v>
      </c>
      <c r="B10" s="392"/>
      <c r="C10" s="344">
        <f>C33+C39</f>
        <v>1226</v>
      </c>
      <c r="D10" s="268">
        <f aca="true" t="shared" si="3" ref="D10:J10">D33+D39</f>
        <v>4678</v>
      </c>
      <c r="E10" s="268">
        <f t="shared" si="3"/>
        <v>7669</v>
      </c>
      <c r="F10" s="268">
        <f t="shared" si="3"/>
        <v>7118</v>
      </c>
      <c r="G10" s="268">
        <f t="shared" si="3"/>
        <v>1914</v>
      </c>
      <c r="H10" s="268">
        <f t="shared" si="3"/>
        <v>7844</v>
      </c>
      <c r="I10" s="268">
        <f t="shared" si="3"/>
        <v>2951</v>
      </c>
      <c r="J10" s="268">
        <f t="shared" si="3"/>
        <v>1668</v>
      </c>
      <c r="K10" s="379">
        <f>K33+K39</f>
        <v>7566</v>
      </c>
      <c r="L10" s="380">
        <f>L33+L39</f>
        <v>7566</v>
      </c>
      <c r="M10" s="67">
        <f>SUM(C10:K10)</f>
        <v>42634</v>
      </c>
    </row>
    <row r="11" spans="1:13" ht="16.5" thickBot="1">
      <c r="A11" s="404" t="s">
        <v>14</v>
      </c>
      <c r="B11" s="405"/>
      <c r="C11" s="345">
        <f>SUM(C10/C6)</f>
        <v>0.42378154165226406</v>
      </c>
      <c r="D11" s="333">
        <f aca="true" t="shared" si="4" ref="D11:J11">SUM(D10/D6)</f>
        <v>0.44107109183481047</v>
      </c>
      <c r="E11" s="333">
        <f t="shared" si="4"/>
        <v>0.4209804029203491</v>
      </c>
      <c r="F11" s="333">
        <f t="shared" si="4"/>
        <v>0.374375427339189</v>
      </c>
      <c r="G11" s="333">
        <f t="shared" si="4"/>
        <v>0.41763037311804496</v>
      </c>
      <c r="H11" s="333">
        <f t="shared" si="4"/>
        <v>0.42540267910407287</v>
      </c>
      <c r="I11" s="333">
        <f t="shared" si="4"/>
        <v>0.4036935704514364</v>
      </c>
      <c r="J11" s="333">
        <f t="shared" si="4"/>
        <v>0.3837129054520359</v>
      </c>
      <c r="K11" s="402">
        <f>SUM(K10/K6)</f>
        <v>0.4755499685732244</v>
      </c>
      <c r="L11" s="403" t="e">
        <f>SUM(L10/L6)</f>
        <v>#DIV/0!</v>
      </c>
      <c r="M11" s="346">
        <f>SUM(M10/M6)</f>
        <v>0.4207939359245149</v>
      </c>
    </row>
    <row r="12" spans="1:13" s="4" customFormat="1" ht="15" customHeight="1">
      <c r="A12" s="202" t="s">
        <v>92</v>
      </c>
      <c r="B12" s="201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0.5" customHeight="1" thickBot="1">
      <c r="A13" s="394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</row>
    <row r="14" spans="1:13" ht="63.75" customHeight="1" thickBot="1">
      <c r="A14" s="367" t="s">
        <v>108</v>
      </c>
      <c r="B14" s="368"/>
      <c r="C14" s="269">
        <f>SUM(C15+C17)</f>
        <v>585</v>
      </c>
      <c r="D14" s="36">
        <f aca="true" t="shared" si="5" ref="D14:J14">SUM(D15+D17)</f>
        <v>1127</v>
      </c>
      <c r="E14" s="36">
        <f t="shared" si="5"/>
        <v>2810</v>
      </c>
      <c r="F14" s="36">
        <f t="shared" si="5"/>
        <v>3274</v>
      </c>
      <c r="G14" s="36">
        <f t="shared" si="5"/>
        <v>1629</v>
      </c>
      <c r="H14" s="36">
        <f t="shared" si="5"/>
        <v>2452</v>
      </c>
      <c r="I14" s="36">
        <f t="shared" si="5"/>
        <v>1883</v>
      </c>
      <c r="J14" s="36">
        <f t="shared" si="5"/>
        <v>971</v>
      </c>
      <c r="K14" s="385">
        <f>SUM(K15+K17)</f>
        <v>4382</v>
      </c>
      <c r="L14" s="386"/>
      <c r="M14" s="37">
        <f>SUM(C14:K14)</f>
        <v>19113</v>
      </c>
    </row>
    <row r="15" spans="1:13" s="7" customFormat="1" ht="30" customHeight="1">
      <c r="A15" s="400" t="s">
        <v>16</v>
      </c>
      <c r="B15" s="401"/>
      <c r="C15" s="347">
        <v>129</v>
      </c>
      <c r="D15" s="348">
        <v>332</v>
      </c>
      <c r="E15" s="348">
        <v>603</v>
      </c>
      <c r="F15" s="348">
        <v>971</v>
      </c>
      <c r="G15" s="348">
        <v>274</v>
      </c>
      <c r="H15" s="348">
        <v>628</v>
      </c>
      <c r="I15" s="348">
        <v>355</v>
      </c>
      <c r="J15" s="348">
        <v>253</v>
      </c>
      <c r="K15" s="410">
        <v>644</v>
      </c>
      <c r="L15" s="411">
        <v>644</v>
      </c>
      <c r="M15" s="29">
        <f>SUM(C15:K15)</f>
        <v>4189</v>
      </c>
    </row>
    <row r="16" spans="1:13" ht="15.75">
      <c r="A16" s="419" t="s">
        <v>17</v>
      </c>
      <c r="B16" s="420"/>
      <c r="C16" s="335">
        <v>0.2205128205128205</v>
      </c>
      <c r="D16" s="334">
        <v>0.29458740017746227</v>
      </c>
      <c r="E16" s="334">
        <v>0.21459074733096084</v>
      </c>
      <c r="F16" s="334">
        <v>9.74</v>
      </c>
      <c r="G16" s="334">
        <v>0.1682013505217925</v>
      </c>
      <c r="H16" s="334">
        <v>0.2561174551386623</v>
      </c>
      <c r="I16" s="334">
        <v>0.18852894317578334</v>
      </c>
      <c r="J16" s="334">
        <v>0.26055612770339853</v>
      </c>
      <c r="K16" s="389">
        <v>0.14696485623003194</v>
      </c>
      <c r="L16" s="390">
        <v>0.14696485623003194</v>
      </c>
      <c r="M16" s="42">
        <f>SUM(M15/M14)</f>
        <v>0.21917019829435463</v>
      </c>
    </row>
    <row r="17" spans="1:13" s="7" customFormat="1" ht="27.75" customHeight="1">
      <c r="A17" s="430" t="s">
        <v>18</v>
      </c>
      <c r="B17" s="431"/>
      <c r="C17" s="349">
        <v>456</v>
      </c>
      <c r="D17" s="33">
        <v>795</v>
      </c>
      <c r="E17" s="33">
        <v>2207</v>
      </c>
      <c r="F17" s="33">
        <v>2303</v>
      </c>
      <c r="G17" s="33">
        <v>1355</v>
      </c>
      <c r="H17" s="33">
        <v>1824</v>
      </c>
      <c r="I17" s="33">
        <v>1528</v>
      </c>
      <c r="J17" s="33">
        <v>718</v>
      </c>
      <c r="K17" s="387">
        <v>3738</v>
      </c>
      <c r="L17" s="388">
        <v>3738</v>
      </c>
      <c r="M17" s="38">
        <f>SUM(C17:K17)</f>
        <v>14924</v>
      </c>
    </row>
    <row r="18" spans="1:13" ht="15.75">
      <c r="A18" s="419" t="s">
        <v>17</v>
      </c>
      <c r="B18" s="420"/>
      <c r="C18" s="335">
        <v>0.7794871794871795</v>
      </c>
      <c r="D18" s="334">
        <v>0.7054125998225377</v>
      </c>
      <c r="E18" s="334">
        <v>0.7854092526690392</v>
      </c>
      <c r="F18" s="334">
        <v>0.7034208918753818</v>
      </c>
      <c r="G18" s="334">
        <v>0.8317986494782075</v>
      </c>
      <c r="H18" s="334">
        <v>0.7438825448613376</v>
      </c>
      <c r="I18" s="334">
        <v>0.8114710568242167</v>
      </c>
      <c r="J18" s="334">
        <v>0.7394438722966015</v>
      </c>
      <c r="K18" s="389">
        <v>0.853035143769968</v>
      </c>
      <c r="L18" s="390">
        <v>0.853035143769968</v>
      </c>
      <c r="M18" s="30">
        <f>SUM(M17/M14)</f>
        <v>0.7808298017056454</v>
      </c>
    </row>
    <row r="19" spans="1:14" ht="27.75" customHeight="1" thickBot="1">
      <c r="A19" s="381" t="s">
        <v>74</v>
      </c>
      <c r="B19" s="382"/>
      <c r="C19" s="356">
        <v>2464760</v>
      </c>
      <c r="D19" s="357">
        <v>4827012</v>
      </c>
      <c r="E19" s="357">
        <v>23480008</v>
      </c>
      <c r="F19" s="357">
        <v>22191294</v>
      </c>
      <c r="G19" s="357">
        <v>14798602</v>
      </c>
      <c r="H19" s="357">
        <v>14711676</v>
      </c>
      <c r="I19" s="357">
        <v>12718228</v>
      </c>
      <c r="J19" s="357">
        <v>6582330</v>
      </c>
      <c r="K19" s="434">
        <v>45946628</v>
      </c>
      <c r="L19" s="435">
        <v>45946628</v>
      </c>
      <c r="M19" s="46">
        <f>SUM(C19:K19)</f>
        <v>147720538</v>
      </c>
      <c r="N19" s="270"/>
    </row>
    <row r="20" spans="1:13" s="4" customFormat="1" ht="15" customHeight="1">
      <c r="A20" s="202" t="s">
        <v>92</v>
      </c>
      <c r="B20" s="195"/>
      <c r="C20" s="203"/>
      <c r="D20" s="203"/>
      <c r="E20" s="203"/>
      <c r="F20" s="203"/>
      <c r="G20" s="203"/>
      <c r="H20" s="203"/>
      <c r="I20" s="203"/>
      <c r="J20" s="203"/>
      <c r="K20" s="350"/>
      <c r="L20" s="350"/>
      <c r="M20" s="169"/>
    </row>
    <row r="21" spans="1:13" ht="10.5" customHeight="1" thickBo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ht="45" customHeight="1" thickBot="1">
      <c r="A22" s="367" t="s">
        <v>109</v>
      </c>
      <c r="B22" s="368"/>
      <c r="C22" s="43">
        <f>SUM(C23+C25)</f>
        <v>1695</v>
      </c>
      <c r="D22" s="340">
        <f>SUM(D23+D25)</f>
        <v>5336</v>
      </c>
      <c r="E22" s="340">
        <f aca="true" t="shared" si="6" ref="E22:K22">SUM(E23+E25)</f>
        <v>14232</v>
      </c>
      <c r="F22" s="340">
        <f t="shared" si="6"/>
        <v>19764</v>
      </c>
      <c r="G22" s="340">
        <f t="shared" si="6"/>
        <v>7303</v>
      </c>
      <c r="H22" s="340">
        <f t="shared" si="6"/>
        <v>12537</v>
      </c>
      <c r="I22" s="340">
        <f>SUM(I23+I25)</f>
        <v>6816</v>
      </c>
      <c r="J22" s="329">
        <f t="shared" si="6"/>
        <v>3906</v>
      </c>
      <c r="K22" s="373">
        <f t="shared" si="6"/>
        <v>35294</v>
      </c>
      <c r="L22" s="374"/>
      <c r="M22" s="37">
        <f>SUM(C22:K22)</f>
        <v>106883</v>
      </c>
    </row>
    <row r="23" spans="1:13" ht="15.75">
      <c r="A23" s="369" t="s">
        <v>19</v>
      </c>
      <c r="B23" s="370"/>
      <c r="C23" s="351">
        <v>1003</v>
      </c>
      <c r="D23" s="330">
        <v>4037</v>
      </c>
      <c r="E23" s="330">
        <v>8232</v>
      </c>
      <c r="F23" s="330">
        <v>14031</v>
      </c>
      <c r="G23" s="330">
        <v>3528</v>
      </c>
      <c r="H23" s="330">
        <v>8661</v>
      </c>
      <c r="I23" s="330">
        <v>3510</v>
      </c>
      <c r="J23" s="330">
        <v>2213</v>
      </c>
      <c r="K23" s="451">
        <v>23643</v>
      </c>
      <c r="L23" s="452">
        <v>23643</v>
      </c>
      <c r="M23" s="29">
        <f>SUM(C23:K23)</f>
        <v>68858</v>
      </c>
    </row>
    <row r="24" spans="1:13" ht="15.75">
      <c r="A24" s="429" t="s">
        <v>17</v>
      </c>
      <c r="B24" s="392"/>
      <c r="C24" s="47">
        <v>0.591740412979351</v>
      </c>
      <c r="D24" s="48">
        <v>0.756559220389805</v>
      </c>
      <c r="E24" s="48">
        <v>0.5784148397976391</v>
      </c>
      <c r="F24" s="48">
        <v>0.7099271402550091</v>
      </c>
      <c r="G24" s="48">
        <v>0.4830891414487197</v>
      </c>
      <c r="H24" s="48">
        <v>0.6908351280210576</v>
      </c>
      <c r="I24" s="48">
        <v>0.5149647887323944</v>
      </c>
      <c r="J24" s="48">
        <v>0.5665642601126472</v>
      </c>
      <c r="K24" s="458">
        <v>0.6698872329574432</v>
      </c>
      <c r="L24" s="459">
        <v>0.6698872329574432</v>
      </c>
      <c r="M24" s="30">
        <f>SUM(M23/M22)</f>
        <v>0.6442371565169391</v>
      </c>
    </row>
    <row r="25" spans="1:13" ht="15.75">
      <c r="A25" s="429" t="s">
        <v>20</v>
      </c>
      <c r="B25" s="392"/>
      <c r="C25" s="351">
        <v>692</v>
      </c>
      <c r="D25" s="45">
        <v>1299</v>
      </c>
      <c r="E25" s="45">
        <v>6000</v>
      </c>
      <c r="F25" s="45">
        <v>5733</v>
      </c>
      <c r="G25" s="45">
        <v>3775</v>
      </c>
      <c r="H25" s="45">
        <v>3876</v>
      </c>
      <c r="I25" s="45">
        <v>3306</v>
      </c>
      <c r="J25" s="45">
        <v>1693</v>
      </c>
      <c r="K25" s="427">
        <v>11651</v>
      </c>
      <c r="L25" s="428">
        <v>11651</v>
      </c>
      <c r="M25" s="38">
        <f>SUM(C25:K25)</f>
        <v>38025</v>
      </c>
    </row>
    <row r="26" spans="1:13" ht="16.5" thickBot="1">
      <c r="A26" s="363" t="s">
        <v>17</v>
      </c>
      <c r="B26" s="364"/>
      <c r="C26" s="49">
        <v>0.40825958702064896</v>
      </c>
      <c r="D26" s="50">
        <v>0.2434407796101949</v>
      </c>
      <c r="E26" s="50">
        <v>0.42158516020236086</v>
      </c>
      <c r="F26" s="50">
        <v>0.2900728597449909</v>
      </c>
      <c r="G26" s="50">
        <v>0.5169108585512803</v>
      </c>
      <c r="H26" s="50">
        <v>0.3091648719789423</v>
      </c>
      <c r="I26" s="50">
        <v>0.4850352112676056</v>
      </c>
      <c r="J26" s="50">
        <v>0.4334357398873528</v>
      </c>
      <c r="K26" s="425">
        <v>0.3301127670425568</v>
      </c>
      <c r="L26" s="426">
        <v>0.3301127670425568</v>
      </c>
      <c r="M26" s="51">
        <f>SUM(M25/M22)</f>
        <v>0.3557628434830609</v>
      </c>
    </row>
    <row r="27" spans="1:13" s="4" customFormat="1" ht="15" customHeight="1">
      <c r="A27" s="202" t="s">
        <v>92</v>
      </c>
      <c r="B27" s="20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0"/>
    </row>
    <row r="28" spans="1:13" ht="10.5" customHeight="1" thickBot="1">
      <c r="A28" s="337"/>
      <c r="B28" s="33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.75" customHeight="1">
      <c r="A29" s="412" t="s">
        <v>110</v>
      </c>
      <c r="B29" s="52" t="s">
        <v>71</v>
      </c>
      <c r="C29" s="59">
        <v>1867</v>
      </c>
      <c r="D29" s="60">
        <v>5344</v>
      </c>
      <c r="E29" s="60">
        <v>11919</v>
      </c>
      <c r="F29" s="60">
        <v>13277</v>
      </c>
      <c r="G29" s="60">
        <v>3075</v>
      </c>
      <c r="H29" s="60">
        <v>10954</v>
      </c>
      <c r="I29" s="60">
        <v>4568</v>
      </c>
      <c r="J29" s="60">
        <v>2555</v>
      </c>
      <c r="K29" s="417">
        <v>9133</v>
      </c>
      <c r="L29" s="418">
        <v>9133</v>
      </c>
      <c r="M29" s="29">
        <f>SUM(C29:K29)</f>
        <v>62692</v>
      </c>
    </row>
    <row r="30" spans="1:13" ht="16.5" thickBot="1">
      <c r="A30" s="432"/>
      <c r="B30" s="114" t="s">
        <v>17</v>
      </c>
      <c r="C30" s="352">
        <v>1</v>
      </c>
      <c r="D30" s="353">
        <v>1</v>
      </c>
      <c r="E30" s="353">
        <v>1</v>
      </c>
      <c r="F30" s="353">
        <v>1</v>
      </c>
      <c r="G30" s="273">
        <v>1</v>
      </c>
      <c r="H30" s="353">
        <v>1</v>
      </c>
      <c r="I30" s="353">
        <v>1</v>
      </c>
      <c r="J30" s="353">
        <v>1</v>
      </c>
      <c r="K30" s="377">
        <v>1</v>
      </c>
      <c r="L30" s="378">
        <v>1</v>
      </c>
      <c r="M30" s="111">
        <f>SUM(M29/M41)</f>
        <v>0.6187646814978582</v>
      </c>
    </row>
    <row r="31" spans="1:13" ht="15.75">
      <c r="A31" s="432"/>
      <c r="B31" s="274" t="s">
        <v>9</v>
      </c>
      <c r="C31" s="275">
        <v>1098</v>
      </c>
      <c r="D31" s="184">
        <v>3035</v>
      </c>
      <c r="E31" s="184">
        <v>6991</v>
      </c>
      <c r="F31" s="184">
        <v>8509</v>
      </c>
      <c r="G31" s="184">
        <v>1825</v>
      </c>
      <c r="H31" s="184">
        <v>6499</v>
      </c>
      <c r="I31" s="184">
        <v>2805</v>
      </c>
      <c r="J31" s="184">
        <v>1635</v>
      </c>
      <c r="K31" s="408">
        <v>4843</v>
      </c>
      <c r="L31" s="409">
        <v>4843</v>
      </c>
      <c r="M31" s="31">
        <f>SUM(C31:K31)</f>
        <v>37240</v>
      </c>
    </row>
    <row r="32" spans="1:13" ht="15.75">
      <c r="A32" s="432"/>
      <c r="B32" s="53" t="s">
        <v>17</v>
      </c>
      <c r="C32" s="342">
        <v>0.5880515286381305</v>
      </c>
      <c r="D32" s="336">
        <v>0.5679124472365328</v>
      </c>
      <c r="E32" s="336">
        <v>0.5865103928279141</v>
      </c>
      <c r="F32" s="336">
        <v>0.6409064284340306</v>
      </c>
      <c r="G32" s="61">
        <v>0.5934959539778977</v>
      </c>
      <c r="H32" s="336">
        <v>0.5933016468305826</v>
      </c>
      <c r="I32" s="336">
        <v>0.6140068949396298</v>
      </c>
      <c r="J32" s="336">
        <v>0.6399504746625164</v>
      </c>
      <c r="K32" s="361">
        <v>0.5302502467788158</v>
      </c>
      <c r="L32" s="362">
        <v>0.5302502467788158</v>
      </c>
      <c r="M32" s="110">
        <f>SUM(M31/M29)</f>
        <v>0.5940151853506029</v>
      </c>
    </row>
    <row r="33" spans="1:13" ht="15.75">
      <c r="A33" s="432"/>
      <c r="B33" s="53" t="s">
        <v>10</v>
      </c>
      <c r="C33" s="344">
        <v>769</v>
      </c>
      <c r="D33" s="34">
        <v>2309</v>
      </c>
      <c r="E33" s="34">
        <v>4928</v>
      </c>
      <c r="F33" s="34">
        <v>4768</v>
      </c>
      <c r="G33" s="34">
        <v>1250</v>
      </c>
      <c r="H33" s="34">
        <v>4455</v>
      </c>
      <c r="I33" s="34">
        <v>1763</v>
      </c>
      <c r="J33" s="34">
        <v>920</v>
      </c>
      <c r="K33" s="406">
        <v>4290</v>
      </c>
      <c r="L33" s="407">
        <v>4290</v>
      </c>
      <c r="M33" s="38">
        <f>SUM(C33:K33)</f>
        <v>25452</v>
      </c>
    </row>
    <row r="34" spans="1:13" ht="16.5" thickBot="1">
      <c r="A34" s="432"/>
      <c r="B34" s="54" t="s">
        <v>17</v>
      </c>
      <c r="C34" s="345">
        <v>0.41194847136186946</v>
      </c>
      <c r="D34" s="333">
        <v>0.4320875527634673</v>
      </c>
      <c r="E34" s="333">
        <v>0.41348960717208594</v>
      </c>
      <c r="F34" s="333">
        <v>0.3590935715659695</v>
      </c>
      <c r="G34" s="271">
        <v>0.40650404602210227</v>
      </c>
      <c r="H34" s="333">
        <v>0.4066983531694174</v>
      </c>
      <c r="I34" s="333">
        <v>0.38599310506037016</v>
      </c>
      <c r="J34" s="333">
        <v>0.3600495253374835</v>
      </c>
      <c r="K34" s="415">
        <v>0.4697497532211842</v>
      </c>
      <c r="L34" s="416">
        <v>0.4697497532211842</v>
      </c>
      <c r="M34" s="111">
        <f>SUM(M33/M29)</f>
        <v>0.40598481464939706</v>
      </c>
    </row>
    <row r="35" spans="1:13" ht="30">
      <c r="A35" s="432"/>
      <c r="B35" s="115" t="s">
        <v>72</v>
      </c>
      <c r="C35" s="59">
        <v>1026</v>
      </c>
      <c r="D35" s="60">
        <v>5262</v>
      </c>
      <c r="E35" s="60">
        <v>6298</v>
      </c>
      <c r="F35" s="60">
        <v>5736</v>
      </c>
      <c r="G35" s="60">
        <v>1508</v>
      </c>
      <c r="H35" s="60">
        <v>7485</v>
      </c>
      <c r="I35" s="60">
        <v>2742</v>
      </c>
      <c r="J35" s="60">
        <v>1792</v>
      </c>
      <c r="K35" s="417">
        <v>6777</v>
      </c>
      <c r="L35" s="418">
        <v>6777</v>
      </c>
      <c r="M35" s="29">
        <f>SUM(C35:K35)</f>
        <v>38626</v>
      </c>
    </row>
    <row r="36" spans="1:13" ht="16.5" thickBot="1">
      <c r="A36" s="432"/>
      <c r="B36" s="116" t="s">
        <v>17</v>
      </c>
      <c r="C36" s="352">
        <v>1</v>
      </c>
      <c r="D36" s="353">
        <v>1</v>
      </c>
      <c r="E36" s="353">
        <v>1</v>
      </c>
      <c r="F36" s="353">
        <v>1</v>
      </c>
      <c r="G36" s="273">
        <v>1</v>
      </c>
      <c r="H36" s="353">
        <v>1</v>
      </c>
      <c r="I36" s="353">
        <v>1</v>
      </c>
      <c r="J36" s="353">
        <v>1</v>
      </c>
      <c r="K36" s="415">
        <v>1</v>
      </c>
      <c r="L36" s="416">
        <v>1</v>
      </c>
      <c r="M36" s="111">
        <f>SUM(M35/M41)</f>
        <v>0.38123531850214176</v>
      </c>
    </row>
    <row r="37" spans="1:13" ht="15.75">
      <c r="A37" s="432"/>
      <c r="B37" s="279" t="s">
        <v>9</v>
      </c>
      <c r="C37" s="275">
        <v>569</v>
      </c>
      <c r="D37" s="184">
        <v>2893</v>
      </c>
      <c r="E37" s="184">
        <v>3557</v>
      </c>
      <c r="F37" s="184">
        <v>3386</v>
      </c>
      <c r="G37" s="283">
        <v>844</v>
      </c>
      <c r="H37" s="184">
        <v>4096</v>
      </c>
      <c r="I37" s="184">
        <v>1554</v>
      </c>
      <c r="J37" s="184">
        <v>1044</v>
      </c>
      <c r="K37" s="438">
        <v>3501</v>
      </c>
      <c r="L37" s="439">
        <v>3501</v>
      </c>
      <c r="M37" s="278">
        <f>SUM(C37:K37)</f>
        <v>21444</v>
      </c>
    </row>
    <row r="38" spans="1:13" ht="15.75">
      <c r="A38" s="432"/>
      <c r="B38" s="55" t="s">
        <v>17</v>
      </c>
      <c r="C38" s="342">
        <v>0.555433330576673</v>
      </c>
      <c r="D38" s="336">
        <v>0.54985968040686</v>
      </c>
      <c r="E38" s="336">
        <v>0.5647797285356279</v>
      </c>
      <c r="F38" s="336">
        <v>0.5902715738949915</v>
      </c>
      <c r="G38" s="61">
        <v>0.5596658477461681</v>
      </c>
      <c r="H38" s="336">
        <v>0.5472117850786006</v>
      </c>
      <c r="I38" s="336">
        <v>0.5665969001205391</v>
      </c>
      <c r="J38" s="336">
        <v>0.5824640051435492</v>
      </c>
      <c r="K38" s="361">
        <v>0.5166412002300838</v>
      </c>
      <c r="L38" s="362">
        <v>0.5166412002300838</v>
      </c>
      <c r="M38" s="280">
        <f>SUM(M37/M35)</f>
        <v>0.5551700926836846</v>
      </c>
    </row>
    <row r="39" spans="1:13" ht="15.75">
      <c r="A39" s="432"/>
      <c r="B39" s="56" t="s">
        <v>10</v>
      </c>
      <c r="C39" s="344">
        <v>457</v>
      </c>
      <c r="D39" s="34">
        <v>2369</v>
      </c>
      <c r="E39" s="34">
        <v>2741</v>
      </c>
      <c r="F39" s="34">
        <v>2350</v>
      </c>
      <c r="G39" s="272">
        <v>664</v>
      </c>
      <c r="H39" s="34">
        <v>3389</v>
      </c>
      <c r="I39" s="34">
        <v>1188</v>
      </c>
      <c r="J39" s="34">
        <v>748</v>
      </c>
      <c r="K39" s="406">
        <v>3276</v>
      </c>
      <c r="L39" s="407">
        <v>3276</v>
      </c>
      <c r="M39" s="67">
        <f>SUM(C39:K39)</f>
        <v>17182</v>
      </c>
    </row>
    <row r="40" spans="1:13" ht="16.5" thickBot="1">
      <c r="A40" s="432"/>
      <c r="B40" s="57" t="s">
        <v>17</v>
      </c>
      <c r="C40" s="354">
        <v>0.444566669423327</v>
      </c>
      <c r="D40" s="355">
        <v>0.45014031959314005</v>
      </c>
      <c r="E40" s="355">
        <v>0.43522027146437214</v>
      </c>
      <c r="F40" s="355">
        <v>0.4097284261050085</v>
      </c>
      <c r="G40" s="277">
        <v>0.4403341522538319</v>
      </c>
      <c r="H40" s="355">
        <v>0.4527882149213994</v>
      </c>
      <c r="I40" s="355">
        <v>0.43340309987946085</v>
      </c>
      <c r="J40" s="355">
        <v>0.41753599485645065</v>
      </c>
      <c r="K40" s="361">
        <v>0.4833587997699163</v>
      </c>
      <c r="L40" s="362">
        <v>0.4833587997699163</v>
      </c>
      <c r="M40" s="280">
        <f>SUM(M39/M35)</f>
        <v>0.44482990731631544</v>
      </c>
    </row>
    <row r="41" spans="1:13" ht="16.5" thickBot="1">
      <c r="A41" s="433"/>
      <c r="B41" s="58" t="s">
        <v>73</v>
      </c>
      <c r="C41" s="284">
        <f>SUM(C29+C35)</f>
        <v>2893</v>
      </c>
      <c r="D41" s="62">
        <f aca="true" t="shared" si="7" ref="D41:I41">SUM(D29+D35)</f>
        <v>10606</v>
      </c>
      <c r="E41" s="62">
        <f t="shared" si="7"/>
        <v>18217</v>
      </c>
      <c r="F41" s="62">
        <f t="shared" si="7"/>
        <v>19013</v>
      </c>
      <c r="G41" s="62">
        <f t="shared" si="7"/>
        <v>4583</v>
      </c>
      <c r="H41" s="62">
        <f t="shared" si="7"/>
        <v>18439</v>
      </c>
      <c r="I41" s="62">
        <f t="shared" si="7"/>
        <v>7310</v>
      </c>
      <c r="J41" s="62">
        <f>SUM(J29+J35)</f>
        <v>4347</v>
      </c>
      <c r="K41" s="462">
        <f>SUM(K29+K35)</f>
        <v>15910</v>
      </c>
      <c r="L41" s="463"/>
      <c r="M41" s="281">
        <f>SUM(C41:K41)</f>
        <v>101318</v>
      </c>
    </row>
    <row r="42" spans="1:13" s="4" customFormat="1" ht="15" customHeight="1">
      <c r="A42" s="202" t="s">
        <v>92</v>
      </c>
      <c r="B42" s="201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0"/>
    </row>
    <row r="43" spans="1:13" s="4" customFormat="1" ht="10.5" customHeight="1" thickBot="1">
      <c r="A43" s="201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168"/>
      <c r="M43" s="169"/>
    </row>
    <row r="44" spans="1:13" ht="16.5" thickBot="1">
      <c r="A44" s="17"/>
      <c r="B44" s="17"/>
      <c r="C44" s="25" t="s">
        <v>0</v>
      </c>
      <c r="D44" s="26" t="s">
        <v>1</v>
      </c>
      <c r="E44" s="26" t="s">
        <v>2</v>
      </c>
      <c r="F44" s="26" t="s">
        <v>3</v>
      </c>
      <c r="G44" s="26" t="s">
        <v>4</v>
      </c>
      <c r="H44" s="26" t="s">
        <v>5</v>
      </c>
      <c r="I44" s="26" t="s">
        <v>8</v>
      </c>
      <c r="J44" s="26" t="s">
        <v>6</v>
      </c>
      <c r="K44" s="371" t="s">
        <v>7</v>
      </c>
      <c r="L44" s="372"/>
      <c r="M44" s="27" t="s">
        <v>15</v>
      </c>
    </row>
    <row r="45" spans="1:13" s="4" customFormat="1" ht="10.5" customHeight="1" thickBot="1">
      <c r="A45" s="18"/>
      <c r="B45" s="1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24.75" customHeight="1">
      <c r="A46" s="412" t="s">
        <v>111</v>
      </c>
      <c r="B46" s="338" t="s">
        <v>11</v>
      </c>
      <c r="C46" s="282">
        <v>0</v>
      </c>
      <c r="D46" s="283">
        <v>1</v>
      </c>
      <c r="E46" s="283">
        <v>6</v>
      </c>
      <c r="F46" s="283">
        <v>24</v>
      </c>
      <c r="G46" s="283">
        <v>1</v>
      </c>
      <c r="H46" s="283">
        <v>5</v>
      </c>
      <c r="I46" s="283">
        <v>0</v>
      </c>
      <c r="J46" s="283">
        <v>4</v>
      </c>
      <c r="K46" s="421">
        <v>10</v>
      </c>
      <c r="L46" s="422"/>
      <c r="M46" s="29">
        <f>SUM(C46:K46)</f>
        <v>51</v>
      </c>
    </row>
    <row r="47" spans="1:13" ht="24.75" customHeight="1">
      <c r="A47" s="413"/>
      <c r="B47" s="331" t="s">
        <v>12</v>
      </c>
      <c r="C47" s="276">
        <v>0</v>
      </c>
      <c r="D47" s="272">
        <v>2</v>
      </c>
      <c r="E47" s="272">
        <v>2</v>
      </c>
      <c r="F47" s="272">
        <v>5</v>
      </c>
      <c r="G47" s="272">
        <v>8</v>
      </c>
      <c r="H47" s="272">
        <v>2</v>
      </c>
      <c r="I47" s="272">
        <v>0</v>
      </c>
      <c r="J47" s="272">
        <v>1</v>
      </c>
      <c r="K47" s="423">
        <v>15</v>
      </c>
      <c r="L47" s="424"/>
      <c r="M47" s="38">
        <f>SUM(C47:K47)</f>
        <v>35</v>
      </c>
    </row>
    <row r="48" spans="1:13" ht="28.5" customHeight="1" thickBot="1">
      <c r="A48" s="413"/>
      <c r="B48" s="339" t="s">
        <v>98</v>
      </c>
      <c r="C48" s="285">
        <v>2</v>
      </c>
      <c r="D48" s="286">
        <v>20</v>
      </c>
      <c r="E48" s="286">
        <v>25</v>
      </c>
      <c r="F48" s="286">
        <v>65</v>
      </c>
      <c r="G48" s="286">
        <v>0</v>
      </c>
      <c r="H48" s="286">
        <v>50</v>
      </c>
      <c r="I48" s="286">
        <v>12</v>
      </c>
      <c r="J48" s="286">
        <v>5</v>
      </c>
      <c r="K48" s="455">
        <v>79</v>
      </c>
      <c r="L48" s="456"/>
      <c r="M48" s="227">
        <f>SUM(C48:K48)</f>
        <v>258</v>
      </c>
    </row>
    <row r="49" spans="1:13" ht="24.75" customHeight="1" thickBot="1">
      <c r="A49" s="414"/>
      <c r="B49" s="65" t="s">
        <v>73</v>
      </c>
      <c r="C49" s="287">
        <f>SUM(C46:C48)</f>
        <v>2</v>
      </c>
      <c r="D49" s="332">
        <f aca="true" t="shared" si="8" ref="D49:J49">SUM(D46:D48)</f>
        <v>23</v>
      </c>
      <c r="E49" s="332">
        <f t="shared" si="8"/>
        <v>33</v>
      </c>
      <c r="F49" s="332">
        <f t="shared" si="8"/>
        <v>94</v>
      </c>
      <c r="G49" s="332">
        <f t="shared" si="8"/>
        <v>9</v>
      </c>
      <c r="H49" s="332">
        <f t="shared" si="8"/>
        <v>57</v>
      </c>
      <c r="I49" s="332">
        <f t="shared" si="8"/>
        <v>12</v>
      </c>
      <c r="J49" s="332">
        <f t="shared" si="8"/>
        <v>10</v>
      </c>
      <c r="K49" s="436">
        <f>SUM(K46:L48)</f>
        <v>104</v>
      </c>
      <c r="L49" s="437"/>
      <c r="M49" s="37">
        <f>SUM(C49:K49)</f>
        <v>344</v>
      </c>
    </row>
    <row r="50" spans="1:13" s="4" customFormat="1" ht="15" customHeight="1">
      <c r="A50" s="202" t="s">
        <v>92</v>
      </c>
      <c r="B50" s="201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0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57" t="s">
        <v>106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7"/>
      <c r="B55" s="17"/>
      <c r="C55" s="25" t="s">
        <v>0</v>
      </c>
      <c r="D55" s="26" t="s">
        <v>1</v>
      </c>
      <c r="E55" s="26" t="s">
        <v>2</v>
      </c>
      <c r="F55" s="26" t="s">
        <v>3</v>
      </c>
      <c r="G55" s="26" t="s">
        <v>4</v>
      </c>
      <c r="H55" s="26" t="s">
        <v>5</v>
      </c>
      <c r="I55" s="26" t="s">
        <v>8</v>
      </c>
      <c r="J55" s="26" t="s">
        <v>6</v>
      </c>
      <c r="K55" s="371" t="s">
        <v>7</v>
      </c>
      <c r="L55" s="372"/>
      <c r="M55" s="27" t="s">
        <v>15</v>
      </c>
    </row>
    <row r="56" spans="1:13" ht="9" customHeight="1" thickBot="1">
      <c r="A56" s="39"/>
      <c r="B56" s="3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16.5" thickBot="1">
      <c r="A57" s="367" t="s">
        <v>13</v>
      </c>
      <c r="B57" s="368"/>
      <c r="C57" s="120">
        <f>SUM(C58:C59)</f>
        <v>2690</v>
      </c>
      <c r="D57" s="322">
        <f aca="true" t="shared" si="9" ref="D57:J57">SUM(D58:D59)</f>
        <v>5853</v>
      </c>
      <c r="E57" s="322">
        <f t="shared" si="9"/>
        <v>13555</v>
      </c>
      <c r="F57" s="322">
        <f t="shared" si="9"/>
        <v>14931</v>
      </c>
      <c r="G57" s="322">
        <f t="shared" si="9"/>
        <v>4588</v>
      </c>
      <c r="H57" s="322">
        <f t="shared" si="9"/>
        <v>13781</v>
      </c>
      <c r="I57" s="322">
        <f t="shared" si="9"/>
        <v>6410</v>
      </c>
      <c r="J57" s="322">
        <f t="shared" si="9"/>
        <v>5863</v>
      </c>
      <c r="K57" s="440">
        <f>SUM(K58:K59)</f>
        <v>20549</v>
      </c>
      <c r="L57" s="441"/>
      <c r="M57" s="37">
        <f>SUM(C57:K57)</f>
        <v>88220</v>
      </c>
    </row>
    <row r="58" spans="1:13" ht="42.75" customHeight="1">
      <c r="A58" s="453" t="s">
        <v>42</v>
      </c>
      <c r="B58" s="454"/>
      <c r="C58" s="314">
        <v>2388</v>
      </c>
      <c r="D58" s="295">
        <v>5078</v>
      </c>
      <c r="E58" s="295">
        <v>11199</v>
      </c>
      <c r="F58" s="295">
        <v>12858</v>
      </c>
      <c r="G58" s="295">
        <v>4060</v>
      </c>
      <c r="H58" s="295">
        <v>12089</v>
      </c>
      <c r="I58" s="295">
        <v>5507</v>
      </c>
      <c r="J58" s="295">
        <v>5434</v>
      </c>
      <c r="K58" s="460">
        <v>19279</v>
      </c>
      <c r="L58" s="461"/>
      <c r="M58" s="31">
        <f>SUM(C58:K58)</f>
        <v>77892</v>
      </c>
    </row>
    <row r="59" spans="1:13" ht="16.5" thickBot="1">
      <c r="A59" s="448" t="s">
        <v>37</v>
      </c>
      <c r="B59" s="405"/>
      <c r="C59" s="263">
        <v>302</v>
      </c>
      <c r="D59" s="326">
        <v>775</v>
      </c>
      <c r="E59" s="261">
        <v>2356</v>
      </c>
      <c r="F59" s="261">
        <v>2073</v>
      </c>
      <c r="G59" s="326">
        <v>528</v>
      </c>
      <c r="H59" s="261">
        <v>1692</v>
      </c>
      <c r="I59" s="326">
        <v>903</v>
      </c>
      <c r="J59" s="326">
        <v>429</v>
      </c>
      <c r="K59" s="449">
        <v>1270</v>
      </c>
      <c r="L59" s="450"/>
      <c r="M59" s="70">
        <f>SUM(C59:K59)</f>
        <v>10328</v>
      </c>
    </row>
    <row r="60" spans="1:13" ht="6" customHeight="1">
      <c r="A60" s="301"/>
      <c r="B60" s="30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52" ht="15" customHeight="1">
      <c r="A61" s="197" t="s">
        <v>92</v>
      </c>
      <c r="B61" s="196"/>
      <c r="C61" s="445" t="s">
        <v>104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0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</row>
    <row r="63" spans="1:13" s="4" customFormat="1" ht="6" customHeight="1" thickBo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165" customFormat="1" ht="39" customHeight="1" thickBot="1">
      <c r="A64" s="446" t="s">
        <v>102</v>
      </c>
      <c r="B64" s="447"/>
      <c r="C64" s="25" t="s">
        <v>0</v>
      </c>
      <c r="D64" s="26" t="s">
        <v>1</v>
      </c>
      <c r="E64" s="26" t="s">
        <v>2</v>
      </c>
      <c r="F64" s="26" t="s">
        <v>3</v>
      </c>
      <c r="G64" s="26" t="s">
        <v>4</v>
      </c>
      <c r="H64" s="26" t="s">
        <v>5</v>
      </c>
      <c r="I64" s="26" t="s">
        <v>8</v>
      </c>
      <c r="J64" s="26" t="s">
        <v>6</v>
      </c>
      <c r="K64" s="371" t="s">
        <v>7</v>
      </c>
      <c r="L64" s="372"/>
      <c r="M64" s="27" t="s">
        <v>15</v>
      </c>
    </row>
    <row r="65" spans="1:13" s="170" customFormat="1" ht="6" customHeight="1" thickBot="1">
      <c r="A65" s="166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9"/>
    </row>
    <row r="66" spans="1:13" s="165" customFormat="1" ht="16.5" thickBot="1">
      <c r="A66" s="442" t="s">
        <v>90</v>
      </c>
      <c r="B66" s="443"/>
      <c r="C66" s="171">
        <v>5369792</v>
      </c>
      <c r="D66" s="171">
        <v>13248134</v>
      </c>
      <c r="E66" s="171">
        <v>26757890</v>
      </c>
      <c r="F66" s="171">
        <v>29509907</v>
      </c>
      <c r="G66" s="171">
        <v>11435820</v>
      </c>
      <c r="H66" s="171">
        <v>25642934</v>
      </c>
      <c r="I66" s="171">
        <v>14182311</v>
      </c>
      <c r="J66" s="171">
        <v>9270785</v>
      </c>
      <c r="K66" s="444">
        <v>41828580</v>
      </c>
      <c r="L66" s="444"/>
      <c r="M66" s="104">
        <f>SUM(C66:L66)</f>
        <v>177246153</v>
      </c>
    </row>
    <row r="67" spans="1:13" s="4" customFormat="1" ht="15" customHeight="1">
      <c r="A67" s="202" t="s">
        <v>92</v>
      </c>
      <c r="B67" s="201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0"/>
    </row>
  </sheetData>
  <sheetProtection/>
  <mergeCells count="71">
    <mergeCell ref="K30:L30"/>
    <mergeCell ref="K35:L35"/>
    <mergeCell ref="K23:L23"/>
    <mergeCell ref="A58:B58"/>
    <mergeCell ref="A24:B24"/>
    <mergeCell ref="K48:L48"/>
    <mergeCell ref="A52:M52"/>
    <mergeCell ref="K24:L24"/>
    <mergeCell ref="K58:L58"/>
    <mergeCell ref="K41:L41"/>
    <mergeCell ref="A66:B66"/>
    <mergeCell ref="K66:L66"/>
    <mergeCell ref="C61:M61"/>
    <mergeCell ref="A64:B64"/>
    <mergeCell ref="K64:L64"/>
    <mergeCell ref="A59:B59"/>
    <mergeCell ref="B62:M62"/>
    <mergeCell ref="K59:L59"/>
    <mergeCell ref="K55:L55"/>
    <mergeCell ref="K37:L37"/>
    <mergeCell ref="K38:L38"/>
    <mergeCell ref="K40:L40"/>
    <mergeCell ref="K57:L57"/>
    <mergeCell ref="K39:L39"/>
    <mergeCell ref="K36:L36"/>
    <mergeCell ref="K25:L25"/>
    <mergeCell ref="A18:B18"/>
    <mergeCell ref="A57:B57"/>
    <mergeCell ref="A25:B25"/>
    <mergeCell ref="A17:B17"/>
    <mergeCell ref="A29:A41"/>
    <mergeCell ref="K19:L19"/>
    <mergeCell ref="K44:L44"/>
    <mergeCell ref="K49:L49"/>
    <mergeCell ref="K33:L33"/>
    <mergeCell ref="K31:L31"/>
    <mergeCell ref="K15:L15"/>
    <mergeCell ref="A46:A49"/>
    <mergeCell ref="K34:L34"/>
    <mergeCell ref="K29:L29"/>
    <mergeCell ref="A16:B16"/>
    <mergeCell ref="K46:L46"/>
    <mergeCell ref="K47:L47"/>
    <mergeCell ref="K26:L26"/>
    <mergeCell ref="A1:M1"/>
    <mergeCell ref="A13:M13"/>
    <mergeCell ref="A6:B7"/>
    <mergeCell ref="A8:B8"/>
    <mergeCell ref="A15:B15"/>
    <mergeCell ref="K11:L11"/>
    <mergeCell ref="A11:B11"/>
    <mergeCell ref="A10:B10"/>
    <mergeCell ref="A19:B19"/>
    <mergeCell ref="A14:B14"/>
    <mergeCell ref="K9:L9"/>
    <mergeCell ref="K10:L10"/>
    <mergeCell ref="K14:L14"/>
    <mergeCell ref="K17:L17"/>
    <mergeCell ref="K18:L18"/>
    <mergeCell ref="A9:B9"/>
    <mergeCell ref="K16:L16"/>
    <mergeCell ref="K32:L32"/>
    <mergeCell ref="A26:B26"/>
    <mergeCell ref="A21:M21"/>
    <mergeCell ref="A22:B22"/>
    <mergeCell ref="A23:B23"/>
    <mergeCell ref="K4:L4"/>
    <mergeCell ref="K22:L22"/>
    <mergeCell ref="K6:L6"/>
    <mergeCell ref="K7:L7"/>
    <mergeCell ref="K8:L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Q9" sqref="Q9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5" t="s">
        <v>81</v>
      </c>
      <c r="D4" s="79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26" t="s">
        <v>7</v>
      </c>
      <c r="M4" s="27" t="s">
        <v>15</v>
      </c>
    </row>
    <row r="5" spans="3:13" ht="16.5" thickBot="1"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27.75" customHeight="1" thickBot="1">
      <c r="A6" s="367" t="s">
        <v>112</v>
      </c>
      <c r="B6" s="368"/>
      <c r="C6" s="120">
        <f aca="true" t="shared" si="0" ref="C6:L6">SUM(C7:C8)</f>
        <v>0</v>
      </c>
      <c r="D6" s="44">
        <f t="shared" si="0"/>
        <v>3</v>
      </c>
      <c r="E6" s="44">
        <f t="shared" si="0"/>
        <v>4</v>
      </c>
      <c r="F6" s="44">
        <f t="shared" si="0"/>
        <v>16</v>
      </c>
      <c r="G6" s="44">
        <f t="shared" si="0"/>
        <v>23</v>
      </c>
      <c r="H6" s="44">
        <f t="shared" si="0"/>
        <v>10</v>
      </c>
      <c r="I6" s="44">
        <f t="shared" si="0"/>
        <v>11</v>
      </c>
      <c r="J6" s="44">
        <f t="shared" si="0"/>
        <v>17</v>
      </c>
      <c r="K6" s="83">
        <f t="shared" si="0"/>
        <v>2</v>
      </c>
      <c r="L6" s="121">
        <f t="shared" si="0"/>
        <v>94</v>
      </c>
      <c r="M6" s="37">
        <f>SUM(C6:L6)</f>
        <v>180</v>
      </c>
    </row>
    <row r="7" spans="1:13" s="9" customFormat="1" ht="30">
      <c r="A7" s="71" t="s">
        <v>66</v>
      </c>
      <c r="B7" s="72" t="s">
        <v>64</v>
      </c>
      <c r="C7" s="117">
        <v>0</v>
      </c>
      <c r="D7" s="118">
        <v>1</v>
      </c>
      <c r="E7" s="118">
        <v>1</v>
      </c>
      <c r="F7" s="118">
        <v>5</v>
      </c>
      <c r="G7" s="118">
        <v>15</v>
      </c>
      <c r="H7" s="118">
        <v>9</v>
      </c>
      <c r="I7" s="118">
        <v>7</v>
      </c>
      <c r="J7" s="118">
        <v>6</v>
      </c>
      <c r="K7" s="118">
        <v>2</v>
      </c>
      <c r="L7" s="119">
        <v>28</v>
      </c>
      <c r="M7" s="31">
        <f>SUM(C7:L7)</f>
        <v>74</v>
      </c>
    </row>
    <row r="8" spans="1:13" s="9" customFormat="1" ht="30.75" thickBot="1">
      <c r="A8" s="73" t="s">
        <v>67</v>
      </c>
      <c r="B8" s="74" t="s">
        <v>65</v>
      </c>
      <c r="C8" s="80">
        <v>0</v>
      </c>
      <c r="D8" s="81">
        <v>2</v>
      </c>
      <c r="E8" s="81">
        <v>3</v>
      </c>
      <c r="F8" s="81">
        <v>11</v>
      </c>
      <c r="G8" s="81">
        <v>8</v>
      </c>
      <c r="H8" s="81">
        <v>1</v>
      </c>
      <c r="I8" s="81">
        <v>4</v>
      </c>
      <c r="J8" s="81">
        <v>11</v>
      </c>
      <c r="K8" s="81">
        <v>0</v>
      </c>
      <c r="L8" s="82">
        <v>66</v>
      </c>
      <c r="M8" s="70">
        <f>SUM(C8:L8)</f>
        <v>106</v>
      </c>
    </row>
    <row r="9" spans="1:13" s="4" customFormat="1" ht="15" customHeight="1">
      <c r="A9" s="202" t="s">
        <v>93</v>
      </c>
      <c r="B9" s="195"/>
      <c r="C9" s="243"/>
      <c r="D9" s="203"/>
      <c r="E9" s="203"/>
      <c r="F9" s="203"/>
      <c r="G9" s="203"/>
      <c r="H9" s="203"/>
      <c r="I9" s="203"/>
      <c r="J9" s="203"/>
      <c r="K9" s="203"/>
      <c r="L9" s="203"/>
      <c r="M9" s="169"/>
    </row>
    <row r="10" spans="1:13" s="4" customFormat="1" ht="10.5" customHeight="1" thickBot="1">
      <c r="A10" s="202"/>
      <c r="B10" s="195"/>
      <c r="C10" s="206"/>
      <c r="D10" s="203"/>
      <c r="E10" s="203"/>
      <c r="F10" s="203"/>
      <c r="G10" s="203"/>
      <c r="H10" s="203"/>
      <c r="I10" s="203"/>
      <c r="J10" s="203"/>
      <c r="K10" s="203"/>
      <c r="L10" s="203"/>
      <c r="M10" s="169"/>
    </row>
    <row r="11" spans="1:13" ht="27.75" customHeight="1" thickBot="1">
      <c r="A11" s="367" t="s">
        <v>112</v>
      </c>
      <c r="B11" s="368"/>
      <c r="C11" s="83">
        <f>SUM(C12:C14)</f>
        <v>0</v>
      </c>
      <c r="D11" s="83">
        <f aca="true" t="shared" si="1" ref="D11:L11">SUM(D12:D14)</f>
        <v>3</v>
      </c>
      <c r="E11" s="83">
        <f t="shared" si="1"/>
        <v>4</v>
      </c>
      <c r="F11" s="83">
        <f t="shared" si="1"/>
        <v>16</v>
      </c>
      <c r="G11" s="83">
        <f t="shared" si="1"/>
        <v>23</v>
      </c>
      <c r="H11" s="83">
        <f t="shared" si="1"/>
        <v>10</v>
      </c>
      <c r="I11" s="83">
        <f t="shared" si="1"/>
        <v>11</v>
      </c>
      <c r="J11" s="83">
        <f t="shared" si="1"/>
        <v>17</v>
      </c>
      <c r="K11" s="83">
        <f t="shared" si="1"/>
        <v>2</v>
      </c>
      <c r="L11" s="242">
        <f t="shared" si="1"/>
        <v>94</v>
      </c>
      <c r="M11" s="241">
        <f>SUM(M12:M14)</f>
        <v>180</v>
      </c>
    </row>
    <row r="12" spans="1:13" s="9" customFormat="1" ht="13.5" customHeight="1">
      <c r="A12" s="63" t="s">
        <v>21</v>
      </c>
      <c r="B12" s="75"/>
      <c r="C12" s="236">
        <v>0</v>
      </c>
      <c r="D12" s="84">
        <v>0</v>
      </c>
      <c r="E12" s="84">
        <v>1</v>
      </c>
      <c r="F12" s="84">
        <v>6</v>
      </c>
      <c r="G12" s="84">
        <v>10</v>
      </c>
      <c r="H12" s="84">
        <v>6</v>
      </c>
      <c r="I12" s="84">
        <v>6</v>
      </c>
      <c r="J12" s="84">
        <v>7</v>
      </c>
      <c r="K12" s="84">
        <v>0</v>
      </c>
      <c r="L12" s="85">
        <v>48</v>
      </c>
      <c r="M12" s="38">
        <f>SUM(C12:L12)</f>
        <v>84</v>
      </c>
    </row>
    <row r="13" spans="1:13" s="9" customFormat="1" ht="13.5" customHeight="1">
      <c r="A13" s="64" t="s">
        <v>22</v>
      </c>
      <c r="B13" s="76"/>
      <c r="C13" s="237">
        <v>0</v>
      </c>
      <c r="D13" s="86">
        <v>1</v>
      </c>
      <c r="E13" s="86">
        <v>1</v>
      </c>
      <c r="F13" s="86">
        <v>7</v>
      </c>
      <c r="G13" s="86">
        <v>4</v>
      </c>
      <c r="H13" s="86">
        <v>4</v>
      </c>
      <c r="I13" s="86">
        <v>3</v>
      </c>
      <c r="J13" s="86">
        <v>6</v>
      </c>
      <c r="K13" s="86">
        <v>0</v>
      </c>
      <c r="L13" s="87">
        <v>38</v>
      </c>
      <c r="M13" s="38">
        <f>SUM(C13:L13)</f>
        <v>64</v>
      </c>
    </row>
    <row r="14" spans="1:13" s="9" customFormat="1" ht="13.5" customHeight="1" thickBot="1">
      <c r="A14" s="77" t="s">
        <v>23</v>
      </c>
      <c r="B14" s="78"/>
      <c r="C14" s="238">
        <v>0</v>
      </c>
      <c r="D14" s="239">
        <v>2</v>
      </c>
      <c r="E14" s="239">
        <v>2</v>
      </c>
      <c r="F14" s="239">
        <v>3</v>
      </c>
      <c r="G14" s="239">
        <v>9</v>
      </c>
      <c r="H14" s="239">
        <v>0</v>
      </c>
      <c r="I14" s="239">
        <v>2</v>
      </c>
      <c r="J14" s="239">
        <v>4</v>
      </c>
      <c r="K14" s="239">
        <v>2</v>
      </c>
      <c r="L14" s="240">
        <v>8</v>
      </c>
      <c r="M14" s="70">
        <f>SUM(C14:L14)</f>
        <v>32</v>
      </c>
    </row>
    <row r="15" spans="1:13" s="4" customFormat="1" ht="15" customHeight="1">
      <c r="A15" s="202" t="s">
        <v>93</v>
      </c>
      <c r="B15" s="195"/>
      <c r="C15" s="243"/>
      <c r="D15" s="203"/>
      <c r="E15" s="203"/>
      <c r="F15" s="203"/>
      <c r="G15" s="203"/>
      <c r="H15" s="203"/>
      <c r="I15" s="203"/>
      <c r="J15" s="203"/>
      <c r="K15" s="203"/>
      <c r="L15" s="203"/>
      <c r="M15" s="169"/>
    </row>
    <row r="16" spans="1:13" s="4" customFormat="1" ht="10.5" customHeight="1" thickBot="1">
      <c r="A16" s="202"/>
      <c r="B16" s="19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69"/>
    </row>
    <row r="17" spans="1:15" s="9" customFormat="1" ht="177.75" customHeight="1" thickBot="1">
      <c r="A17" s="464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6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70" sqref="A70:M70"/>
    </sheetView>
  </sheetViews>
  <sheetFormatPr defaultColWidth="11.421875" defaultRowHeight="12.75"/>
  <cols>
    <col min="1" max="1" width="13.57421875" style="39" customWidth="1"/>
    <col min="2" max="2" width="12.00390625" style="39" customWidth="1"/>
    <col min="3" max="3" width="9.00390625" style="39" bestFit="1" customWidth="1"/>
    <col min="4" max="4" width="10.7109375" style="39" bestFit="1" customWidth="1"/>
    <col min="5" max="6" width="10.140625" style="39" bestFit="1" customWidth="1"/>
    <col min="7" max="7" width="11.28125" style="39" bestFit="1" customWidth="1"/>
    <col min="8" max="8" width="10.140625" style="39" bestFit="1" customWidth="1"/>
    <col min="9" max="9" width="11.28125" style="39" bestFit="1" customWidth="1"/>
    <col min="10" max="11" width="10.140625" style="39" bestFit="1" customWidth="1"/>
    <col min="12" max="12" width="11.28125" style="39" bestFit="1" customWidth="1"/>
    <col min="13" max="13" width="13.00390625" style="39" bestFit="1" customWidth="1"/>
    <col min="14" max="16384" width="11.421875" style="39" customWidth="1"/>
  </cols>
  <sheetData>
    <row r="1" spans="1:13" s="91" customFormat="1" ht="48" customHeight="1">
      <c r="A1" s="457" t="s">
        <v>114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91" customFormat="1" ht="1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9" customHeight="1" thickBot="1">
      <c r="A3" s="94"/>
    </row>
    <row r="4" spans="1:13" ht="16.5" thickBot="1">
      <c r="A4" s="17"/>
      <c r="B4" s="17"/>
      <c r="C4" s="17"/>
      <c r="D4" s="25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103" t="s">
        <v>7</v>
      </c>
      <c r="M4" s="27" t="s">
        <v>15</v>
      </c>
    </row>
    <row r="5" ht="9" customHeight="1" thickBot="1"/>
    <row r="6" spans="1:13" s="95" customFormat="1" ht="16.5" thickBot="1">
      <c r="A6" s="367" t="s">
        <v>82</v>
      </c>
      <c r="B6" s="496"/>
      <c r="C6" s="497"/>
      <c r="D6" s="269">
        <f>SUM(D7:D8)</f>
        <v>717</v>
      </c>
      <c r="E6" s="36">
        <f aca="true" t="shared" si="0" ref="E6:L6">SUM(E7:E8)</f>
        <v>1177</v>
      </c>
      <c r="F6" s="36">
        <f t="shared" si="0"/>
        <v>3046</v>
      </c>
      <c r="G6" s="36">
        <f t="shared" si="0"/>
        <v>2522</v>
      </c>
      <c r="H6" s="36">
        <f t="shared" si="0"/>
        <v>761</v>
      </c>
      <c r="I6" s="36">
        <f t="shared" si="0"/>
        <v>2795</v>
      </c>
      <c r="J6" s="36">
        <f t="shared" si="0"/>
        <v>1167</v>
      </c>
      <c r="K6" s="36">
        <f t="shared" si="0"/>
        <v>521</v>
      </c>
      <c r="L6" s="297">
        <f t="shared" si="0"/>
        <v>2667</v>
      </c>
      <c r="M6" s="32">
        <f>SUM(D6:L6)</f>
        <v>15373</v>
      </c>
    </row>
    <row r="7" spans="1:13" s="96" customFormat="1" ht="13.5" customHeight="1">
      <c r="A7" s="369" t="s">
        <v>25</v>
      </c>
      <c r="B7" s="493"/>
      <c r="C7" s="493"/>
      <c r="D7" s="293">
        <v>174</v>
      </c>
      <c r="E7" s="294">
        <v>337</v>
      </c>
      <c r="F7" s="295">
        <v>976</v>
      </c>
      <c r="G7" s="294">
        <v>644</v>
      </c>
      <c r="H7" s="294">
        <v>216</v>
      </c>
      <c r="I7" s="295">
        <v>835</v>
      </c>
      <c r="J7" s="294">
        <v>298</v>
      </c>
      <c r="K7" s="294">
        <v>171</v>
      </c>
      <c r="L7" s="296">
        <v>847</v>
      </c>
      <c r="M7" s="32">
        <f>SUM(D7:L7)</f>
        <v>4498</v>
      </c>
    </row>
    <row r="8" spans="1:13" s="96" customFormat="1" ht="13.5" customHeight="1">
      <c r="A8" s="429" t="s">
        <v>26</v>
      </c>
      <c r="B8" s="483"/>
      <c r="C8" s="483"/>
      <c r="D8" s="276">
        <v>543</v>
      </c>
      <c r="E8" s="272">
        <v>840</v>
      </c>
      <c r="F8" s="34">
        <v>2070</v>
      </c>
      <c r="G8" s="34">
        <v>1878</v>
      </c>
      <c r="H8" s="272">
        <v>545</v>
      </c>
      <c r="I8" s="34">
        <v>1960</v>
      </c>
      <c r="J8" s="272">
        <v>869</v>
      </c>
      <c r="K8" s="272">
        <v>350</v>
      </c>
      <c r="L8" s="290">
        <v>1820</v>
      </c>
      <c r="M8" s="67">
        <f>SUM(D8:L8)</f>
        <v>10875</v>
      </c>
    </row>
    <row r="9" spans="1:13" s="96" customFormat="1" ht="13.5" customHeight="1" thickBot="1">
      <c r="A9" s="448" t="s">
        <v>36</v>
      </c>
      <c r="B9" s="467"/>
      <c r="C9" s="467"/>
      <c r="D9" s="259">
        <v>5.279</v>
      </c>
      <c r="E9" s="291">
        <v>7.455</v>
      </c>
      <c r="F9" s="291">
        <v>18.341</v>
      </c>
      <c r="G9" s="291">
        <v>14.217</v>
      </c>
      <c r="H9" s="291">
        <v>3.815</v>
      </c>
      <c r="I9" s="291">
        <v>18.525</v>
      </c>
      <c r="J9" s="291">
        <v>6.681</v>
      </c>
      <c r="K9" s="291">
        <v>2.883</v>
      </c>
      <c r="L9" s="292">
        <v>13.31</v>
      </c>
      <c r="M9" s="289">
        <f>SUM(D9:L9)</f>
        <v>90.506</v>
      </c>
    </row>
    <row r="10" spans="1:13" s="164" customFormat="1" ht="15" customHeight="1">
      <c r="A10" s="208" t="s">
        <v>92</v>
      </c>
      <c r="B10" s="208"/>
      <c r="C10" s="208"/>
      <c r="D10" s="264"/>
      <c r="E10" s="264"/>
      <c r="F10" s="264"/>
      <c r="G10" s="264"/>
      <c r="H10" s="264"/>
      <c r="I10" s="264"/>
      <c r="J10" s="264"/>
      <c r="K10" s="264"/>
      <c r="L10" s="264"/>
      <c r="M10" s="208"/>
    </row>
    <row r="11" spans="1:13" ht="9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s="164" customFormat="1" ht="15">
      <c r="A12" s="199" t="s">
        <v>43</v>
      </c>
      <c r="B12" s="199"/>
      <c r="C12" s="495" t="s">
        <v>123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199"/>
      <c r="O12" s="199"/>
    </row>
    <row r="13" spans="1:13" ht="13.5" thickBot="1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</row>
    <row r="14" spans="1:13" s="96" customFormat="1" ht="28.5" customHeight="1">
      <c r="A14" s="470" t="s">
        <v>83</v>
      </c>
      <c r="B14" s="478" t="s">
        <v>100</v>
      </c>
      <c r="C14" s="479"/>
      <c r="D14" s="249"/>
      <c r="E14" s="124"/>
      <c r="F14" s="124"/>
      <c r="G14" s="124"/>
      <c r="H14" s="124"/>
      <c r="I14" s="124"/>
      <c r="J14" s="124"/>
      <c r="K14" s="124"/>
      <c r="L14" s="125"/>
      <c r="M14" s="29">
        <v>17056</v>
      </c>
    </row>
    <row r="15" spans="1:13" s="96" customFormat="1" ht="13.5" customHeight="1">
      <c r="A15" s="471"/>
      <c r="B15" s="475" t="s">
        <v>34</v>
      </c>
      <c r="C15" s="420"/>
      <c r="D15" s="311"/>
      <c r="E15" s="312"/>
      <c r="F15" s="312"/>
      <c r="G15" s="312"/>
      <c r="H15" s="312"/>
      <c r="I15" s="312"/>
      <c r="J15" s="312"/>
      <c r="K15" s="312"/>
      <c r="L15" s="313"/>
      <c r="M15" s="194">
        <v>4147154</v>
      </c>
    </row>
    <row r="16" spans="1:13" s="96" customFormat="1" ht="13.5" customHeight="1">
      <c r="A16" s="471"/>
      <c r="B16" s="486" t="s">
        <v>96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8"/>
    </row>
    <row r="17" spans="1:13" s="96" customFormat="1" ht="15.75">
      <c r="A17" s="471"/>
      <c r="B17" s="475" t="s">
        <v>94</v>
      </c>
      <c r="C17" s="420"/>
      <c r="D17" s="250">
        <v>32</v>
      </c>
      <c r="E17" s="244">
        <v>74</v>
      </c>
      <c r="F17" s="244">
        <v>168</v>
      </c>
      <c r="G17" s="244">
        <v>170</v>
      </c>
      <c r="H17" s="244">
        <v>59</v>
      </c>
      <c r="I17" s="244">
        <v>181</v>
      </c>
      <c r="J17" s="244">
        <v>41</v>
      </c>
      <c r="K17" s="244">
        <v>21</v>
      </c>
      <c r="L17" s="245">
        <v>357</v>
      </c>
      <c r="M17" s="31">
        <f>SUM(D17:L17)</f>
        <v>1103</v>
      </c>
    </row>
    <row r="18" spans="1:13" s="96" customFormat="1" ht="13.5" customHeight="1" thickBot="1">
      <c r="A18" s="472"/>
      <c r="B18" s="489" t="s">
        <v>95</v>
      </c>
      <c r="C18" s="382"/>
      <c r="D18" s="251">
        <v>6919.5</v>
      </c>
      <c r="E18" s="246">
        <v>16790</v>
      </c>
      <c r="F18" s="246">
        <v>39333</v>
      </c>
      <c r="G18" s="246">
        <v>39906</v>
      </c>
      <c r="H18" s="246">
        <v>13626</v>
      </c>
      <c r="I18" s="246">
        <v>42555</v>
      </c>
      <c r="J18" s="246">
        <v>9073</v>
      </c>
      <c r="K18" s="246">
        <v>4351.5</v>
      </c>
      <c r="L18" s="247">
        <v>82521</v>
      </c>
      <c r="M18" s="248">
        <f>SUM(D18:L18)</f>
        <v>255075</v>
      </c>
    </row>
    <row r="19" spans="1:13" s="211" customFormat="1" ht="13.5" customHeight="1">
      <c r="A19" s="208" t="s">
        <v>92</v>
      </c>
      <c r="B19" s="207"/>
      <c r="C19" s="207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13.5" thickBo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  <row r="21" spans="1:13" s="95" customFormat="1" ht="16.5" thickBot="1">
      <c r="A21" s="490" t="s">
        <v>84</v>
      </c>
      <c r="B21" s="491"/>
      <c r="C21" s="492"/>
      <c r="D21" s="288">
        <f aca="true" t="shared" si="1" ref="D21:L21">SUM(D22:D23)</f>
        <v>75</v>
      </c>
      <c r="E21" s="288">
        <f t="shared" si="1"/>
        <v>160</v>
      </c>
      <c r="F21" s="288">
        <f t="shared" si="1"/>
        <v>396</v>
      </c>
      <c r="G21" s="288">
        <f t="shared" si="1"/>
        <v>332</v>
      </c>
      <c r="H21" s="288">
        <f t="shared" si="1"/>
        <v>96</v>
      </c>
      <c r="I21" s="288">
        <f t="shared" si="1"/>
        <v>279</v>
      </c>
      <c r="J21" s="288">
        <f t="shared" si="1"/>
        <v>150</v>
      </c>
      <c r="K21" s="288">
        <f t="shared" si="1"/>
        <v>66</v>
      </c>
      <c r="L21" s="288">
        <f t="shared" si="1"/>
        <v>260</v>
      </c>
      <c r="M21" s="29">
        <f>SUM(D21:L21)</f>
        <v>1814</v>
      </c>
    </row>
    <row r="22" spans="1:13" s="96" customFormat="1" ht="13.5" customHeight="1">
      <c r="A22" s="369" t="s">
        <v>25</v>
      </c>
      <c r="B22" s="493"/>
      <c r="C22" s="493"/>
      <c r="D22" s="282">
        <v>72</v>
      </c>
      <c r="E22" s="283">
        <v>155</v>
      </c>
      <c r="F22" s="283">
        <v>381</v>
      </c>
      <c r="G22" s="283">
        <v>320</v>
      </c>
      <c r="H22" s="283">
        <v>90</v>
      </c>
      <c r="I22" s="283">
        <v>262</v>
      </c>
      <c r="J22" s="283">
        <v>139</v>
      </c>
      <c r="K22" s="283">
        <v>63</v>
      </c>
      <c r="L22" s="298">
        <v>251</v>
      </c>
      <c r="M22" s="29">
        <f>SUM(D22:L22)</f>
        <v>1733</v>
      </c>
    </row>
    <row r="23" spans="1:13" s="96" customFormat="1" ht="13.5" customHeight="1">
      <c r="A23" s="429" t="s">
        <v>26</v>
      </c>
      <c r="B23" s="483"/>
      <c r="C23" s="483"/>
      <c r="D23" s="276">
        <v>3</v>
      </c>
      <c r="E23" s="272">
        <v>5</v>
      </c>
      <c r="F23" s="272">
        <v>15</v>
      </c>
      <c r="G23" s="272">
        <v>12</v>
      </c>
      <c r="H23" s="272">
        <v>6</v>
      </c>
      <c r="I23" s="272">
        <v>17</v>
      </c>
      <c r="J23" s="272">
        <v>11</v>
      </c>
      <c r="K23" s="272">
        <v>3</v>
      </c>
      <c r="L23" s="290">
        <v>9</v>
      </c>
      <c r="M23" s="38">
        <f>SUM(D23:L23)</f>
        <v>81</v>
      </c>
    </row>
    <row r="24" spans="1:13" s="96" customFormat="1" ht="13.5" customHeight="1" thickBot="1">
      <c r="A24" s="448" t="s">
        <v>35</v>
      </c>
      <c r="B24" s="467"/>
      <c r="C24" s="467"/>
      <c r="D24" s="299">
        <v>0.531</v>
      </c>
      <c r="E24" s="126">
        <v>0.953</v>
      </c>
      <c r="F24" s="126">
        <v>2.45</v>
      </c>
      <c r="G24" s="126">
        <v>2.274</v>
      </c>
      <c r="H24" s="126">
        <v>0.76</v>
      </c>
      <c r="I24" s="126">
        <v>1.708</v>
      </c>
      <c r="J24" s="126">
        <v>0.966</v>
      </c>
      <c r="K24" s="126">
        <v>0.449</v>
      </c>
      <c r="L24" s="300">
        <v>1.792</v>
      </c>
      <c r="M24" s="127">
        <f>SUM(D24:L24)</f>
        <v>11.883</v>
      </c>
    </row>
    <row r="25" spans="1:13" s="96" customFormat="1" ht="3.75" customHeight="1">
      <c r="A25" s="484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</row>
    <row r="26" spans="1:13" ht="12.75" customHeight="1">
      <c r="A26" s="39" t="s">
        <v>92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 t="s">
        <v>43</v>
      </c>
      <c r="M26" s="199"/>
    </row>
    <row r="27" spans="2:13" ht="12.75" customHeight="1" thickBot="1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s="96" customFormat="1" ht="13.5" customHeight="1" thickBot="1">
      <c r="A28" s="480"/>
      <c r="B28" s="481"/>
      <c r="C28" s="481"/>
      <c r="D28" s="25" t="s">
        <v>81</v>
      </c>
      <c r="E28" s="26" t="s">
        <v>1</v>
      </c>
      <c r="F28" s="26" t="s">
        <v>2</v>
      </c>
      <c r="G28" s="26" t="s">
        <v>3</v>
      </c>
      <c r="H28" s="26" t="s">
        <v>4</v>
      </c>
      <c r="I28" s="26" t="s">
        <v>5</v>
      </c>
      <c r="J28" s="26" t="s">
        <v>8</v>
      </c>
      <c r="K28" s="26" t="s">
        <v>6</v>
      </c>
      <c r="L28" s="255" t="s">
        <v>27</v>
      </c>
      <c r="M28" s="27" t="s">
        <v>15</v>
      </c>
    </row>
    <row r="29" spans="1:13" s="96" customFormat="1" ht="13.5" customHeight="1" thickBot="1">
      <c r="A29" s="470" t="s">
        <v>85</v>
      </c>
      <c r="B29" s="473" t="s">
        <v>28</v>
      </c>
      <c r="C29" s="473"/>
      <c r="D29" s="128"/>
      <c r="E29" s="84">
        <v>81</v>
      </c>
      <c r="F29" s="129"/>
      <c r="G29" s="84">
        <v>296</v>
      </c>
      <c r="H29" s="84">
        <v>122</v>
      </c>
      <c r="I29" s="84">
        <v>192</v>
      </c>
      <c r="J29" s="84">
        <v>207</v>
      </c>
      <c r="K29" s="84">
        <v>26</v>
      </c>
      <c r="L29" s="85">
        <v>757</v>
      </c>
      <c r="M29" s="29">
        <f aca="true" t="shared" si="2" ref="M29:M37">SUM(D29:L29)</f>
        <v>1681</v>
      </c>
    </row>
    <row r="30" spans="1:13" s="96" customFormat="1" ht="13.5" customHeight="1" thickBot="1">
      <c r="A30" s="471"/>
      <c r="B30" s="475" t="s">
        <v>29</v>
      </c>
      <c r="C30" s="476"/>
      <c r="D30" s="130"/>
      <c r="E30" s="131">
        <v>39</v>
      </c>
      <c r="F30" s="132"/>
      <c r="G30" s="131">
        <v>126</v>
      </c>
      <c r="H30" s="131">
        <v>51</v>
      </c>
      <c r="I30" s="131">
        <v>50</v>
      </c>
      <c r="J30" s="131">
        <v>98</v>
      </c>
      <c r="K30" s="131">
        <v>19</v>
      </c>
      <c r="L30" s="133">
        <v>400</v>
      </c>
      <c r="M30" s="29">
        <f t="shared" si="2"/>
        <v>783</v>
      </c>
    </row>
    <row r="31" spans="1:13" s="96" customFormat="1" ht="13.5" customHeight="1" thickBot="1">
      <c r="A31" s="471"/>
      <c r="B31" s="474" t="s">
        <v>80</v>
      </c>
      <c r="C31" s="474"/>
      <c r="D31" s="134"/>
      <c r="E31" s="135">
        <v>36</v>
      </c>
      <c r="F31" s="132"/>
      <c r="G31" s="135">
        <v>62</v>
      </c>
      <c r="H31" s="135">
        <v>81</v>
      </c>
      <c r="I31" s="135">
        <v>35</v>
      </c>
      <c r="J31" s="135">
        <v>74</v>
      </c>
      <c r="K31" s="135">
        <v>18</v>
      </c>
      <c r="L31" s="136">
        <v>372</v>
      </c>
      <c r="M31" s="137">
        <f t="shared" si="2"/>
        <v>678</v>
      </c>
    </row>
    <row r="32" spans="1:13" s="96" customFormat="1" ht="13.5" customHeight="1" thickBot="1">
      <c r="A32" s="471"/>
      <c r="B32" s="499" t="s">
        <v>41</v>
      </c>
      <c r="C32" s="499"/>
      <c r="D32" s="138"/>
      <c r="E32" s="139">
        <f>SUM(E33:E34)</f>
        <v>59</v>
      </c>
      <c r="F32" s="140"/>
      <c r="G32" s="139">
        <f aca="true" t="shared" si="3" ref="G32:L32">SUM(G33:G34)</f>
        <v>151</v>
      </c>
      <c r="H32" s="139">
        <f t="shared" si="3"/>
        <v>97</v>
      </c>
      <c r="I32" s="139">
        <f t="shared" si="3"/>
        <v>47</v>
      </c>
      <c r="J32" s="139">
        <f t="shared" si="3"/>
        <v>130</v>
      </c>
      <c r="K32" s="139">
        <f t="shared" si="3"/>
        <v>27</v>
      </c>
      <c r="L32" s="139">
        <f t="shared" si="3"/>
        <v>445</v>
      </c>
      <c r="M32" s="141">
        <f t="shared" si="2"/>
        <v>956</v>
      </c>
    </row>
    <row r="33" spans="1:13" s="96" customFormat="1" ht="13.5" customHeight="1" thickBot="1">
      <c r="A33" s="471"/>
      <c r="B33" s="483" t="s">
        <v>38</v>
      </c>
      <c r="C33" s="483"/>
      <c r="D33" s="142"/>
      <c r="E33" s="86">
        <v>19</v>
      </c>
      <c r="F33" s="129"/>
      <c r="G33" s="86">
        <v>95</v>
      </c>
      <c r="H33" s="86">
        <v>31</v>
      </c>
      <c r="I33" s="86">
        <v>20</v>
      </c>
      <c r="J33" s="86">
        <v>59</v>
      </c>
      <c r="K33" s="86">
        <v>6</v>
      </c>
      <c r="L33" s="87">
        <v>217</v>
      </c>
      <c r="M33" s="143">
        <f t="shared" si="2"/>
        <v>447</v>
      </c>
    </row>
    <row r="34" spans="1:13" s="96" customFormat="1" ht="13.5" customHeight="1" thickBot="1">
      <c r="A34" s="471"/>
      <c r="B34" s="468" t="s">
        <v>39</v>
      </c>
      <c r="C34" s="468"/>
      <c r="D34" s="144"/>
      <c r="E34" s="145">
        <v>40</v>
      </c>
      <c r="F34" s="146"/>
      <c r="G34" s="145">
        <v>56</v>
      </c>
      <c r="H34" s="145">
        <v>66</v>
      </c>
      <c r="I34" s="145">
        <v>27</v>
      </c>
      <c r="J34" s="145">
        <v>71</v>
      </c>
      <c r="K34" s="145">
        <v>21</v>
      </c>
      <c r="L34" s="147">
        <v>228</v>
      </c>
      <c r="M34" s="148">
        <f t="shared" si="2"/>
        <v>509</v>
      </c>
    </row>
    <row r="35" spans="1:13" s="96" customFormat="1" ht="13.5" customHeight="1" thickBot="1">
      <c r="A35" s="471"/>
      <c r="B35" s="468" t="s">
        <v>68</v>
      </c>
      <c r="C35" s="468"/>
      <c r="D35" s="149"/>
      <c r="E35" s="150">
        <v>7</v>
      </c>
      <c r="F35" s="146"/>
      <c r="G35" s="150">
        <v>22</v>
      </c>
      <c r="H35" s="150">
        <v>21</v>
      </c>
      <c r="I35" s="150">
        <v>37</v>
      </c>
      <c r="J35" s="150">
        <v>31</v>
      </c>
      <c r="K35" s="150">
        <v>3</v>
      </c>
      <c r="L35" s="151">
        <v>139</v>
      </c>
      <c r="M35" s="148">
        <f t="shared" si="2"/>
        <v>260</v>
      </c>
    </row>
    <row r="36" spans="1:24" s="96" customFormat="1" ht="13.5" customHeight="1">
      <c r="A36" s="471"/>
      <c r="B36" s="506" t="s">
        <v>69</v>
      </c>
      <c r="C36" s="506"/>
      <c r="D36" s="256"/>
      <c r="E36" s="152">
        <v>0.249</v>
      </c>
      <c r="F36" s="153"/>
      <c r="G36" s="152">
        <v>0.72</v>
      </c>
      <c r="H36" s="152">
        <v>0.328</v>
      </c>
      <c r="I36" s="152">
        <v>0.46</v>
      </c>
      <c r="J36" s="152">
        <v>0.364</v>
      </c>
      <c r="K36" s="152">
        <v>0.145</v>
      </c>
      <c r="L36" s="154">
        <v>1.766</v>
      </c>
      <c r="M36" s="127">
        <f t="shared" si="2"/>
        <v>4.032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13" s="96" customFormat="1" ht="13.5" customHeight="1" thickBot="1">
      <c r="A37" s="505"/>
      <c r="B37" s="467" t="s">
        <v>70</v>
      </c>
      <c r="C37" s="467"/>
      <c r="D37" s="259">
        <v>0.706</v>
      </c>
      <c r="E37" s="257">
        <v>0.004</v>
      </c>
      <c r="F37" s="155"/>
      <c r="G37" s="122">
        <v>-0.116</v>
      </c>
      <c r="H37" s="122">
        <v>0.003</v>
      </c>
      <c r="I37" s="122">
        <v>-0.008</v>
      </c>
      <c r="J37" s="122">
        <v>-0.105</v>
      </c>
      <c r="K37" s="122">
        <v>-0.001</v>
      </c>
      <c r="L37" s="156">
        <v>-0.255</v>
      </c>
      <c r="M37" s="258">
        <f t="shared" si="2"/>
        <v>0.22799999999999998</v>
      </c>
    </row>
    <row r="38" spans="1:13" s="201" customFormat="1" ht="13.5" customHeight="1">
      <c r="A38" s="201" t="s">
        <v>92</v>
      </c>
      <c r="D38" s="212"/>
      <c r="E38" s="469" t="s">
        <v>99</v>
      </c>
      <c r="F38" s="469"/>
      <c r="G38" s="469"/>
      <c r="H38" s="469"/>
      <c r="I38" s="469"/>
      <c r="J38" s="469"/>
      <c r="K38" s="469"/>
      <c r="L38" s="469"/>
      <c r="M38" s="213"/>
    </row>
    <row r="39" spans="1:13" ht="13.5" thickBot="1">
      <c r="A39" s="498"/>
      <c r="B39" s="498"/>
      <c r="C39" s="498"/>
      <c r="D39" s="482"/>
      <c r="E39" s="482"/>
      <c r="F39" s="482"/>
      <c r="G39" s="482"/>
      <c r="H39" s="482"/>
      <c r="I39" s="482"/>
      <c r="J39" s="482"/>
      <c r="K39" s="482"/>
      <c r="L39" s="482"/>
      <c r="M39" s="482"/>
    </row>
    <row r="40" spans="1:13" s="96" customFormat="1" ht="13.5" customHeight="1" thickBot="1">
      <c r="A40" s="510"/>
      <c r="B40" s="481"/>
      <c r="C40" s="511"/>
      <c r="D40" s="25" t="s">
        <v>0</v>
      </c>
      <c r="E40" s="26" t="s">
        <v>1</v>
      </c>
      <c r="F40" s="26" t="s">
        <v>2</v>
      </c>
      <c r="G40" s="26" t="s">
        <v>3</v>
      </c>
      <c r="H40" s="26" t="s">
        <v>4</v>
      </c>
      <c r="I40" s="26" t="s">
        <v>5</v>
      </c>
      <c r="J40" s="26" t="s">
        <v>8</v>
      </c>
      <c r="K40" s="26" t="s">
        <v>6</v>
      </c>
      <c r="L40" s="88" t="s">
        <v>7</v>
      </c>
      <c r="M40" s="27" t="s">
        <v>15</v>
      </c>
    </row>
    <row r="41" spans="1:13" s="96" customFormat="1" ht="13.5" customHeight="1">
      <c r="A41" s="470" t="s">
        <v>63</v>
      </c>
      <c r="B41" s="500" t="s">
        <v>30</v>
      </c>
      <c r="C41" s="370"/>
      <c r="D41" s="157">
        <v>4</v>
      </c>
      <c r="E41" s="84">
        <v>6</v>
      </c>
      <c r="F41" s="84">
        <v>22</v>
      </c>
      <c r="G41" s="84">
        <v>28</v>
      </c>
      <c r="H41" s="84">
        <v>3</v>
      </c>
      <c r="I41" s="84">
        <v>6</v>
      </c>
      <c r="J41" s="84">
        <v>7</v>
      </c>
      <c r="K41" s="84">
        <v>6</v>
      </c>
      <c r="L41" s="158">
        <v>11</v>
      </c>
      <c r="M41" s="141">
        <f>SUM(D41:L41)</f>
        <v>93</v>
      </c>
    </row>
    <row r="42" spans="1:13" s="96" customFormat="1" ht="13.5" customHeight="1">
      <c r="A42" s="471"/>
      <c r="B42" s="477" t="s">
        <v>31</v>
      </c>
      <c r="C42" s="392"/>
      <c r="D42" s="159">
        <v>3</v>
      </c>
      <c r="E42" s="86">
        <v>4</v>
      </c>
      <c r="F42" s="86">
        <v>10</v>
      </c>
      <c r="G42" s="86">
        <v>19</v>
      </c>
      <c r="H42" s="86">
        <v>2</v>
      </c>
      <c r="I42" s="86">
        <v>3</v>
      </c>
      <c r="J42" s="86">
        <v>5</v>
      </c>
      <c r="K42" s="86">
        <v>2</v>
      </c>
      <c r="L42" s="160">
        <v>6</v>
      </c>
      <c r="M42" s="143">
        <f>SUM(D42:L42)</f>
        <v>54</v>
      </c>
    </row>
    <row r="43" spans="1:13" s="96" customFormat="1" ht="13.5" customHeight="1" thickBot="1">
      <c r="A43" s="472"/>
      <c r="B43" s="494" t="s">
        <v>35</v>
      </c>
      <c r="C43" s="405"/>
      <c r="D43" s="161">
        <v>0.14</v>
      </c>
      <c r="E43" s="162">
        <v>0.317</v>
      </c>
      <c r="F43" s="162">
        <v>0.797</v>
      </c>
      <c r="G43" s="162">
        <v>1.803</v>
      </c>
      <c r="H43" s="162">
        <v>0.139</v>
      </c>
      <c r="I43" s="162">
        <v>0.196</v>
      </c>
      <c r="J43" s="162">
        <v>0.3</v>
      </c>
      <c r="K43" s="162">
        <v>0.141</v>
      </c>
      <c r="L43" s="163">
        <v>0.417</v>
      </c>
      <c r="M43" s="123">
        <f>SUM(D43:L43)</f>
        <v>4.25</v>
      </c>
    </row>
    <row r="44" spans="1:13" s="211" customFormat="1" ht="13.5" customHeight="1">
      <c r="A44" s="201" t="s">
        <v>92</v>
      </c>
      <c r="B44" s="201"/>
      <c r="C44" s="201"/>
      <c r="D44" s="214"/>
      <c r="E44" s="214"/>
      <c r="F44" s="214"/>
      <c r="G44" s="214"/>
      <c r="H44" s="214"/>
      <c r="I44" s="214"/>
      <c r="J44" s="214"/>
      <c r="K44" s="214"/>
      <c r="L44" s="214"/>
      <c r="M44" s="213"/>
    </row>
    <row r="45" spans="1:13" s="96" customFormat="1" ht="13.5" customHeight="1">
      <c r="A45" s="98"/>
      <c r="B45" s="22"/>
      <c r="C45" s="22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1:13" s="91" customFormat="1" ht="48" customHeight="1">
      <c r="A46" s="457" t="s">
        <v>114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</row>
    <row r="47" spans="1:13" s="91" customFormat="1" ht="1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ht="9" customHeight="1" thickBot="1">
      <c r="A48" s="94"/>
    </row>
    <row r="49" spans="1:13" s="96" customFormat="1" ht="13.5" customHeight="1" thickBot="1">
      <c r="A49" s="17"/>
      <c r="B49" s="17"/>
      <c r="C49" s="17"/>
      <c r="D49" s="25" t="s">
        <v>0</v>
      </c>
      <c r="E49" s="26" t="s">
        <v>1</v>
      </c>
      <c r="F49" s="26" t="s">
        <v>2</v>
      </c>
      <c r="G49" s="26" t="s">
        <v>3</v>
      </c>
      <c r="H49" s="26" t="s">
        <v>4</v>
      </c>
      <c r="I49" s="26" t="s">
        <v>5</v>
      </c>
      <c r="J49" s="26" t="s">
        <v>8</v>
      </c>
      <c r="K49" s="26" t="s">
        <v>6</v>
      </c>
      <c r="L49" s="103" t="s">
        <v>7</v>
      </c>
      <c r="M49" s="27" t="s">
        <v>15</v>
      </c>
    </row>
    <row r="50" spans="1:13" s="96" customFormat="1" ht="13.5" customHeight="1" thickBo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96" customFormat="1" ht="13.5" customHeight="1" thickBot="1">
      <c r="A51" s="367" t="s">
        <v>86</v>
      </c>
      <c r="B51" s="496"/>
      <c r="C51" s="368"/>
      <c r="D51" s="288">
        <f>SUM(D52:D53)</f>
        <v>41</v>
      </c>
      <c r="E51" s="288">
        <f aca="true" t="shared" si="4" ref="E51:L51">SUM(E52:E53)</f>
        <v>731</v>
      </c>
      <c r="F51" s="288">
        <f t="shared" si="4"/>
        <v>70</v>
      </c>
      <c r="G51" s="288">
        <f t="shared" si="4"/>
        <v>53</v>
      </c>
      <c r="H51" s="288">
        <f t="shared" si="4"/>
        <v>16</v>
      </c>
      <c r="I51" s="288">
        <f t="shared" si="4"/>
        <v>64</v>
      </c>
      <c r="J51" s="288">
        <f t="shared" si="4"/>
        <v>14</v>
      </c>
      <c r="K51" s="288">
        <f t="shared" si="4"/>
        <v>4</v>
      </c>
      <c r="L51" s="288">
        <f t="shared" si="4"/>
        <v>655</v>
      </c>
      <c r="M51" s="29">
        <f>SUM(D51:L51)</f>
        <v>1648</v>
      </c>
    </row>
    <row r="52" spans="1:13" s="96" customFormat="1" ht="13.5" customHeight="1">
      <c r="A52" s="369" t="s">
        <v>75</v>
      </c>
      <c r="B52" s="493"/>
      <c r="C52" s="493"/>
      <c r="D52" s="282">
        <v>9</v>
      </c>
      <c r="E52" s="283">
        <v>606</v>
      </c>
      <c r="F52" s="283">
        <v>29</v>
      </c>
      <c r="G52" s="283">
        <v>14</v>
      </c>
      <c r="H52" s="283">
        <v>7</v>
      </c>
      <c r="I52" s="283">
        <v>32</v>
      </c>
      <c r="J52" s="283">
        <v>4</v>
      </c>
      <c r="K52" s="283">
        <v>2</v>
      </c>
      <c r="L52" s="298">
        <v>430</v>
      </c>
      <c r="M52" s="32">
        <f>SUM(D52:L52)</f>
        <v>1133</v>
      </c>
    </row>
    <row r="53" spans="1:13" s="96" customFormat="1" ht="13.5" customHeight="1">
      <c r="A53" s="429" t="s">
        <v>26</v>
      </c>
      <c r="B53" s="483"/>
      <c r="C53" s="483"/>
      <c r="D53" s="276">
        <v>32</v>
      </c>
      <c r="E53" s="272">
        <v>125</v>
      </c>
      <c r="F53" s="272">
        <v>41</v>
      </c>
      <c r="G53" s="272">
        <v>39</v>
      </c>
      <c r="H53" s="272">
        <v>9</v>
      </c>
      <c r="I53" s="272">
        <v>32</v>
      </c>
      <c r="J53" s="272">
        <v>10</v>
      </c>
      <c r="K53" s="272">
        <v>2</v>
      </c>
      <c r="L53" s="290">
        <v>225</v>
      </c>
      <c r="M53" s="67">
        <f>SUM(D53:L53)</f>
        <v>515</v>
      </c>
    </row>
    <row r="54" spans="1:13" s="96" customFormat="1" ht="13.5" customHeight="1" thickBot="1">
      <c r="A54" s="448" t="s">
        <v>116</v>
      </c>
      <c r="B54" s="467"/>
      <c r="C54" s="467"/>
      <c r="D54" s="303">
        <v>0.443</v>
      </c>
      <c r="E54" s="122">
        <v>6.811</v>
      </c>
      <c r="F54" s="122">
        <v>0.525</v>
      </c>
      <c r="G54" s="122">
        <v>0.377</v>
      </c>
      <c r="H54" s="122">
        <v>0.103</v>
      </c>
      <c r="I54" s="122">
        <v>0.35</v>
      </c>
      <c r="J54" s="122">
        <v>0.117</v>
      </c>
      <c r="K54" s="122">
        <v>0.02</v>
      </c>
      <c r="L54" s="304">
        <v>4.178</v>
      </c>
      <c r="M54" s="302">
        <f>SUM(D54:L54)</f>
        <v>12.924</v>
      </c>
    </row>
    <row r="55" spans="1:13" s="211" customFormat="1" ht="13.5" customHeight="1">
      <c r="A55" s="201" t="s">
        <v>92</v>
      </c>
      <c r="B55" s="201"/>
      <c r="C55" s="201"/>
      <c r="D55" s="469" t="s">
        <v>124</v>
      </c>
      <c r="E55" s="469"/>
      <c r="F55" s="469"/>
      <c r="G55" s="469"/>
      <c r="H55" s="469"/>
      <c r="I55" s="469"/>
      <c r="J55" s="469"/>
      <c r="K55" s="469"/>
      <c r="L55" s="469"/>
      <c r="M55" s="469"/>
    </row>
    <row r="56" spans="1:13" s="96" customFormat="1" ht="13.5" customHeight="1">
      <c r="A56" s="101"/>
      <c r="B56" s="22"/>
      <c r="C56" s="89"/>
      <c r="D56" s="99"/>
      <c r="E56" s="99"/>
      <c r="F56" s="99"/>
      <c r="G56" s="99"/>
      <c r="H56" s="99"/>
      <c r="I56" s="99"/>
      <c r="J56" s="99"/>
      <c r="K56" s="99"/>
      <c r="L56" s="99"/>
      <c r="M56" s="100"/>
    </row>
    <row r="57" spans="1:13" s="91" customFormat="1" ht="48" customHeight="1">
      <c r="A57" s="457" t="s">
        <v>115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</row>
    <row r="58" spans="1:13" s="91" customFormat="1" ht="1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ht="13.5" thickBot="1">
      <c r="A59" s="94"/>
    </row>
    <row r="60" spans="1:13" ht="16.5" thickBot="1">
      <c r="A60" s="215"/>
      <c r="B60" s="17"/>
      <c r="C60" s="17"/>
      <c r="D60" s="25" t="s">
        <v>0</v>
      </c>
      <c r="E60" s="26" t="s">
        <v>1</v>
      </c>
      <c r="F60" s="26" t="s">
        <v>2</v>
      </c>
      <c r="G60" s="26" t="s">
        <v>3</v>
      </c>
      <c r="H60" s="26" t="s">
        <v>4</v>
      </c>
      <c r="I60" s="26" t="s">
        <v>5</v>
      </c>
      <c r="J60" s="26" t="s">
        <v>8</v>
      </c>
      <c r="K60" s="26" t="s">
        <v>6</v>
      </c>
      <c r="L60" s="103" t="s">
        <v>7</v>
      </c>
      <c r="M60" s="27" t="s">
        <v>15</v>
      </c>
    </row>
    <row r="61" spans="1:13" ht="13.5" thickBot="1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</row>
    <row r="62" spans="1:13" s="95" customFormat="1" ht="30">
      <c r="A62" s="395" t="s">
        <v>40</v>
      </c>
      <c r="B62" s="507"/>
      <c r="C62" s="266" t="s">
        <v>101</v>
      </c>
      <c r="D62" s="282">
        <v>179</v>
      </c>
      <c r="E62" s="283">
        <v>926</v>
      </c>
      <c r="F62" s="283">
        <v>792</v>
      </c>
      <c r="G62" s="184">
        <v>2999</v>
      </c>
      <c r="H62" s="283">
        <v>252</v>
      </c>
      <c r="I62" s="184">
        <v>1812</v>
      </c>
      <c r="J62" s="184">
        <v>1008</v>
      </c>
      <c r="K62" s="283">
        <v>306</v>
      </c>
      <c r="L62" s="305">
        <v>371</v>
      </c>
      <c r="M62" s="29">
        <f>SUM(D62:L62)</f>
        <v>8645</v>
      </c>
    </row>
    <row r="63" spans="1:13" s="95" customFormat="1" ht="16.5" thickBot="1">
      <c r="A63" s="508"/>
      <c r="B63" s="509"/>
      <c r="C63" s="265" t="s">
        <v>76</v>
      </c>
      <c r="D63" s="307">
        <v>218784.8</v>
      </c>
      <c r="E63" s="306">
        <v>1267668.04</v>
      </c>
      <c r="F63" s="306">
        <v>904000.63</v>
      </c>
      <c r="G63" s="306">
        <v>3288772.7</v>
      </c>
      <c r="H63" s="306">
        <v>376076.54</v>
      </c>
      <c r="I63" s="306">
        <v>2407381</v>
      </c>
      <c r="J63" s="306">
        <v>1339371.24</v>
      </c>
      <c r="K63" s="306">
        <v>261773</v>
      </c>
      <c r="L63" s="308">
        <v>459137.69</v>
      </c>
      <c r="M63" s="46">
        <f>SUM(D63:L63)</f>
        <v>10522965.64</v>
      </c>
    </row>
    <row r="64" spans="1:13" s="96" customFormat="1" ht="15.75">
      <c r="A64" s="201" t="s">
        <v>92</v>
      </c>
      <c r="B64" s="201"/>
      <c r="C64" s="195"/>
      <c r="D64" s="206"/>
      <c r="E64" s="206"/>
      <c r="F64" s="206"/>
      <c r="G64" s="206"/>
      <c r="H64" s="206"/>
      <c r="I64" s="206"/>
      <c r="J64" s="206"/>
      <c r="K64" s="206"/>
      <c r="L64" s="206"/>
      <c r="M64" s="169"/>
    </row>
    <row r="65" spans="1:13" s="102" customFormat="1" ht="13.5" thickBot="1">
      <c r="A65" s="101"/>
      <c r="B65" s="22"/>
      <c r="C65" s="90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3" ht="30">
      <c r="A66" s="395" t="s">
        <v>78</v>
      </c>
      <c r="B66" s="502"/>
      <c r="C66" s="310" t="s">
        <v>101</v>
      </c>
      <c r="D66" s="282">
        <v>774</v>
      </c>
      <c r="E66" s="283">
        <v>837</v>
      </c>
      <c r="F66" s="283">
        <v>500</v>
      </c>
      <c r="G66" s="184">
        <v>2000</v>
      </c>
      <c r="H66" s="283">
        <v>502</v>
      </c>
      <c r="I66" s="184">
        <v>2236</v>
      </c>
      <c r="J66" s="283">
        <v>639</v>
      </c>
      <c r="K66" s="283">
        <v>650</v>
      </c>
      <c r="L66" s="325">
        <v>1009</v>
      </c>
      <c r="M66" s="32">
        <f>SUM(D66:L66)</f>
        <v>9147</v>
      </c>
    </row>
    <row r="67" spans="1:13" ht="16.5" thickBot="1">
      <c r="A67" s="503"/>
      <c r="B67" s="504"/>
      <c r="C67" s="105" t="s">
        <v>77</v>
      </c>
      <c r="D67" s="106">
        <v>7676729.49</v>
      </c>
      <c r="E67" s="107">
        <v>8925091.86</v>
      </c>
      <c r="F67" s="107">
        <v>5887864.4</v>
      </c>
      <c r="G67" s="107">
        <v>24070393.64</v>
      </c>
      <c r="H67" s="107">
        <v>5595180</v>
      </c>
      <c r="I67" s="107">
        <v>26348744.6</v>
      </c>
      <c r="J67" s="107">
        <v>6526992.78</v>
      </c>
      <c r="K67" s="107">
        <v>7473919.17</v>
      </c>
      <c r="L67" s="108">
        <v>13797811.72</v>
      </c>
      <c r="M67" s="68">
        <f>SUM(D67:L67)</f>
        <v>106302727.66000001</v>
      </c>
    </row>
    <row r="68" spans="1:13" ht="15.75">
      <c r="A68" s="201" t="s">
        <v>103</v>
      </c>
      <c r="B68" s="252"/>
      <c r="C68" s="253"/>
      <c r="D68" s="254"/>
      <c r="E68" s="254"/>
      <c r="F68" s="254"/>
      <c r="G68" s="254"/>
      <c r="H68" s="254"/>
      <c r="I68" s="254"/>
      <c r="J68" s="254"/>
      <c r="K68" s="254"/>
      <c r="L68" s="254"/>
      <c r="M68" s="169"/>
    </row>
    <row r="69" spans="1:13" ht="15.75">
      <c r="A69" s="164" t="s">
        <v>87</v>
      </c>
      <c r="B69" s="252"/>
      <c r="C69" s="253"/>
      <c r="D69" s="254"/>
      <c r="E69" s="254"/>
      <c r="F69" s="254"/>
      <c r="G69" s="254"/>
      <c r="H69" s="254"/>
      <c r="I69" s="254"/>
      <c r="J69" s="254"/>
      <c r="K69" s="254"/>
      <c r="L69" s="254"/>
      <c r="M69" s="169"/>
    </row>
    <row r="70" spans="1:13" ht="30" customHeight="1">
      <c r="A70" s="501" t="s">
        <v>125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</row>
    <row r="71" ht="13.5" thickBot="1"/>
    <row r="72" spans="1:13" ht="30">
      <c r="A72" s="395" t="s">
        <v>97</v>
      </c>
      <c r="B72" s="507"/>
      <c r="C72" s="310" t="s">
        <v>101</v>
      </c>
      <c r="D72" s="323">
        <v>116</v>
      </c>
      <c r="E72" s="324">
        <v>167</v>
      </c>
      <c r="F72" s="324">
        <v>527</v>
      </c>
      <c r="G72" s="324">
        <v>440</v>
      </c>
      <c r="H72" s="324">
        <v>130</v>
      </c>
      <c r="I72" s="324">
        <v>528</v>
      </c>
      <c r="J72" s="324">
        <v>152</v>
      </c>
      <c r="K72" s="324">
        <v>126</v>
      </c>
      <c r="L72" s="309">
        <v>387</v>
      </c>
      <c r="M72" s="32">
        <f>SUM(D72:L72)</f>
        <v>2573</v>
      </c>
    </row>
    <row r="73" spans="1:13" ht="16.5" thickBot="1">
      <c r="A73" s="508"/>
      <c r="B73" s="509"/>
      <c r="C73" s="265" t="s">
        <v>76</v>
      </c>
      <c r="D73" s="358">
        <v>268825.09</v>
      </c>
      <c r="E73" s="359">
        <v>402559.72</v>
      </c>
      <c r="F73" s="359">
        <v>1362198.18</v>
      </c>
      <c r="G73" s="359">
        <v>1070194.73</v>
      </c>
      <c r="H73" s="359">
        <v>344318.32</v>
      </c>
      <c r="I73" s="359">
        <v>1293511.24</v>
      </c>
      <c r="J73" s="359">
        <v>358855.24</v>
      </c>
      <c r="K73" s="359">
        <v>308999.33</v>
      </c>
      <c r="L73" s="360">
        <v>1051975.99</v>
      </c>
      <c r="M73" s="68">
        <f>SUM(D73:L73)</f>
        <v>6461437.84</v>
      </c>
    </row>
    <row r="74" spans="1:13" ht="15.75">
      <c r="A74" s="201" t="s">
        <v>93</v>
      </c>
      <c r="B74" s="201"/>
      <c r="C74" s="195"/>
      <c r="D74" s="206"/>
      <c r="E74" s="206"/>
      <c r="F74" s="206"/>
      <c r="G74" s="206"/>
      <c r="H74" s="206"/>
      <c r="I74" s="206"/>
      <c r="J74" s="206"/>
      <c r="K74" s="206"/>
      <c r="L74" s="206"/>
      <c r="M74" s="169"/>
    </row>
  </sheetData>
  <sheetProtection/>
  <mergeCells count="49"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  <mergeCell ref="B42:C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7" sqref="O7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19" t="s">
        <v>117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s="8" customFormat="1" ht="1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9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6.5" thickBot="1">
      <c r="A4" s="175"/>
      <c r="B4" s="175"/>
      <c r="C4" s="175"/>
      <c r="D4" s="176" t="s">
        <v>0</v>
      </c>
      <c r="E4" s="177" t="s">
        <v>1</v>
      </c>
      <c r="F4" s="177" t="s">
        <v>2</v>
      </c>
      <c r="G4" s="177" t="s">
        <v>3</v>
      </c>
      <c r="H4" s="177" t="s">
        <v>4</v>
      </c>
      <c r="I4" s="177" t="s">
        <v>5</v>
      </c>
      <c r="J4" s="177" t="s">
        <v>8</v>
      </c>
      <c r="K4" s="177" t="s">
        <v>6</v>
      </c>
      <c r="L4" s="178" t="s">
        <v>7</v>
      </c>
      <c r="M4" s="179" t="s">
        <v>15</v>
      </c>
    </row>
    <row r="5" spans="1:13" ht="12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s="10" customFormat="1" ht="42.75" customHeight="1">
      <c r="A6" s="512" t="s">
        <v>118</v>
      </c>
      <c r="B6" s="513"/>
      <c r="C6" s="513"/>
      <c r="D6" s="319">
        <v>9972</v>
      </c>
      <c r="E6" s="320">
        <v>32450</v>
      </c>
      <c r="F6" s="320">
        <v>59963</v>
      </c>
      <c r="G6" s="320">
        <v>82743</v>
      </c>
      <c r="H6" s="320">
        <v>16108</v>
      </c>
      <c r="I6" s="320">
        <v>60477</v>
      </c>
      <c r="J6" s="320">
        <v>23468</v>
      </c>
      <c r="K6" s="320">
        <v>15280</v>
      </c>
      <c r="L6" s="315">
        <v>57120</v>
      </c>
      <c r="M6" s="186">
        <f>SUM(D6:L6)</f>
        <v>357581</v>
      </c>
    </row>
    <row r="7" spans="1:13" s="10" customFormat="1" ht="12.75" customHeight="1">
      <c r="A7" s="514" t="s">
        <v>119</v>
      </c>
      <c r="B7" s="515"/>
      <c r="C7" s="515"/>
      <c r="D7" s="321">
        <v>1039</v>
      </c>
      <c r="E7" s="318">
        <v>2704</v>
      </c>
      <c r="F7" s="318">
        <v>7509</v>
      </c>
      <c r="G7" s="318">
        <v>6763</v>
      </c>
      <c r="H7" s="318">
        <v>1496</v>
      </c>
      <c r="I7" s="318">
        <v>5002</v>
      </c>
      <c r="J7" s="318">
        <v>3012</v>
      </c>
      <c r="K7" s="318">
        <v>2062</v>
      </c>
      <c r="L7" s="316">
        <v>5283</v>
      </c>
      <c r="M7" s="260">
        <f>SUM(D7:L7)</f>
        <v>34870</v>
      </c>
    </row>
    <row r="8" spans="1:13" s="10" customFormat="1" ht="15.75">
      <c r="A8" s="516" t="s">
        <v>120</v>
      </c>
      <c r="B8" s="517"/>
      <c r="C8" s="518"/>
      <c r="D8" s="314">
        <v>2139</v>
      </c>
      <c r="E8" s="295">
        <v>5894</v>
      </c>
      <c r="F8" s="295">
        <v>15260</v>
      </c>
      <c r="G8" s="295">
        <v>14913</v>
      </c>
      <c r="H8" s="295">
        <v>3284</v>
      </c>
      <c r="I8" s="295">
        <v>9724</v>
      </c>
      <c r="J8" s="295">
        <v>4712</v>
      </c>
      <c r="K8" s="295">
        <v>3069</v>
      </c>
      <c r="L8" s="317">
        <v>6602</v>
      </c>
      <c r="M8" s="260">
        <f>SUM(D8:L8)</f>
        <v>65597</v>
      </c>
    </row>
    <row r="9" spans="1:13" s="10" customFormat="1" ht="16.5" thickBot="1">
      <c r="A9" s="526" t="s">
        <v>121</v>
      </c>
      <c r="B9" s="527"/>
      <c r="C9" s="527"/>
      <c r="D9" s="263">
        <v>531</v>
      </c>
      <c r="E9" s="261">
        <v>1500</v>
      </c>
      <c r="F9" s="261">
        <v>4051</v>
      </c>
      <c r="G9" s="261">
        <v>3869</v>
      </c>
      <c r="H9" s="261">
        <v>941</v>
      </c>
      <c r="I9" s="261">
        <v>2752</v>
      </c>
      <c r="J9" s="261">
        <v>1612</v>
      </c>
      <c r="K9" s="261">
        <v>770</v>
      </c>
      <c r="L9" s="262">
        <v>1900</v>
      </c>
      <c r="M9" s="260">
        <f>SUM(D9:L9)</f>
        <v>17926</v>
      </c>
    </row>
    <row r="10" spans="1:13" s="11" customFormat="1" ht="15.75" thickBot="1">
      <c r="A10" s="520" t="s">
        <v>93</v>
      </c>
      <c r="B10" s="520"/>
      <c r="C10" s="520"/>
      <c r="D10" s="521"/>
      <c r="E10" s="521"/>
      <c r="F10" s="521"/>
      <c r="G10" s="521"/>
      <c r="H10" s="521"/>
      <c r="I10" s="521"/>
      <c r="J10" s="521"/>
      <c r="K10" s="521"/>
      <c r="L10" s="521"/>
      <c r="M10" s="520"/>
    </row>
    <row r="11" spans="1:13" s="11" customFormat="1" ht="16.5" thickBot="1">
      <c r="A11" s="181"/>
      <c r="B11" s="181"/>
      <c r="C11" s="182"/>
      <c r="D11" s="176" t="s">
        <v>0</v>
      </c>
      <c r="E11" s="177" t="s">
        <v>1</v>
      </c>
      <c r="F11" s="177" t="s">
        <v>2</v>
      </c>
      <c r="G11" s="177" t="s">
        <v>3</v>
      </c>
      <c r="H11" s="177" t="s">
        <v>4</v>
      </c>
      <c r="I11" s="177" t="s">
        <v>5</v>
      </c>
      <c r="J11" s="177" t="s">
        <v>8</v>
      </c>
      <c r="K11" s="177" t="s">
        <v>6</v>
      </c>
      <c r="L11" s="178" t="s">
        <v>7</v>
      </c>
      <c r="M11" s="179" t="s">
        <v>15</v>
      </c>
    </row>
    <row r="12" spans="1:13" s="11" customFormat="1" ht="16.5" thickBot="1">
      <c r="A12" s="181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s="10" customFormat="1" ht="31.5">
      <c r="A13" s="522" t="s">
        <v>91</v>
      </c>
      <c r="B13" s="523"/>
      <c r="C13" s="183" t="s">
        <v>79</v>
      </c>
      <c r="D13" s="184">
        <v>78</v>
      </c>
      <c r="E13" s="185">
        <v>197</v>
      </c>
      <c r="F13" s="185">
        <v>258</v>
      </c>
      <c r="G13" s="185">
        <v>278</v>
      </c>
      <c r="H13" s="185">
        <v>99</v>
      </c>
      <c r="I13" s="185">
        <v>353</v>
      </c>
      <c r="J13" s="185">
        <v>130</v>
      </c>
      <c r="K13" s="185">
        <v>32</v>
      </c>
      <c r="L13" s="185">
        <v>122</v>
      </c>
      <c r="M13" s="186">
        <f>SUM(D13:L13)</f>
        <v>1547</v>
      </c>
    </row>
    <row r="14" spans="1:13" s="10" customFormat="1" ht="13.5" customHeight="1" thickBot="1">
      <c r="A14" s="524"/>
      <c r="B14" s="525"/>
      <c r="C14" s="187" t="s">
        <v>24</v>
      </c>
      <c r="D14" s="188">
        <v>153872.68</v>
      </c>
      <c r="E14" s="188">
        <v>276745</v>
      </c>
      <c r="F14" s="188">
        <v>541895.84</v>
      </c>
      <c r="G14" s="188">
        <v>537431.93</v>
      </c>
      <c r="H14" s="188">
        <v>247043.48</v>
      </c>
      <c r="I14" s="188">
        <v>463772.5</v>
      </c>
      <c r="J14" s="188">
        <v>193333.14</v>
      </c>
      <c r="K14" s="188">
        <v>63102.51</v>
      </c>
      <c r="L14" s="188">
        <v>129900</v>
      </c>
      <c r="M14" s="189">
        <f>SUM(D14:L14)</f>
        <v>2607097.08</v>
      </c>
    </row>
    <row r="15" spans="1:13" ht="15" customHeight="1">
      <c r="A15" s="216" t="s">
        <v>93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s="10" customFormat="1" ht="13.5" customHeight="1">
      <c r="A16" s="182"/>
      <c r="B16" s="182"/>
      <c r="C16" s="182"/>
      <c r="D16" s="190"/>
      <c r="E16" s="191"/>
      <c r="F16" s="190"/>
      <c r="G16" s="192"/>
      <c r="H16" s="190"/>
      <c r="I16" s="192"/>
      <c r="J16" s="192"/>
      <c r="K16" s="190"/>
      <c r="L16" s="190"/>
      <c r="M16" s="193"/>
    </row>
    <row r="17" ht="12.75">
      <c r="I17" s="16"/>
    </row>
    <row r="18" ht="12.75">
      <c r="I18" s="16"/>
    </row>
    <row r="19" ht="12.75">
      <c r="I19" s="15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O8" sqref="O8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19" t="s">
        <v>122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28" t="s">
        <v>33</v>
      </c>
      <c r="B4" s="529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103" t="s">
        <v>7</v>
      </c>
      <c r="L4" s="27" t="s">
        <v>15</v>
      </c>
    </row>
    <row r="5" spans="1:12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s="10" customFormat="1" ht="16.5" thickBot="1">
      <c r="A6" s="232" t="s">
        <v>55</v>
      </c>
      <c r="B6" s="218" t="s">
        <v>56</v>
      </c>
      <c r="C6" s="28">
        <f>SUM(C7:C16)</f>
        <v>2969</v>
      </c>
      <c r="D6" s="28">
        <f aca="true" t="shared" si="0" ref="D6:K6">SUM(D7:D16)</f>
        <v>7144</v>
      </c>
      <c r="E6" s="28">
        <f t="shared" si="0"/>
        <v>16987</v>
      </c>
      <c r="F6" s="28">
        <f t="shared" si="0"/>
        <v>16324</v>
      </c>
      <c r="G6" s="28">
        <f t="shared" si="0"/>
        <v>3603</v>
      </c>
      <c r="H6" s="28">
        <f t="shared" si="0"/>
        <v>12614</v>
      </c>
      <c r="I6" s="28">
        <f t="shared" si="0"/>
        <v>5776</v>
      </c>
      <c r="J6" s="28">
        <f t="shared" si="0"/>
        <v>3090</v>
      </c>
      <c r="K6" s="28">
        <f t="shared" si="0"/>
        <v>16882</v>
      </c>
      <c r="L6" s="29">
        <f>SUM(C6:K6)</f>
        <v>85389</v>
      </c>
      <c r="M6" s="11"/>
      <c r="N6" s="11"/>
    </row>
    <row r="7" spans="1:14" s="10" customFormat="1" ht="13.5" customHeight="1">
      <c r="A7" s="233" t="s">
        <v>44</v>
      </c>
      <c r="B7" s="219" t="s">
        <v>52</v>
      </c>
      <c r="C7" s="220">
        <v>0</v>
      </c>
      <c r="D7" s="221">
        <v>9</v>
      </c>
      <c r="E7" s="221">
        <v>0</v>
      </c>
      <c r="F7" s="221">
        <v>10</v>
      </c>
      <c r="G7" s="221">
        <v>0</v>
      </c>
      <c r="H7" s="221">
        <v>4</v>
      </c>
      <c r="I7" s="221">
        <v>3</v>
      </c>
      <c r="J7" s="221">
        <v>0</v>
      </c>
      <c r="K7" s="221">
        <v>92</v>
      </c>
      <c r="L7" s="29">
        <f aca="true" t="shared" si="1" ref="L7:L16">SUM(C7:K7)</f>
        <v>118</v>
      </c>
      <c r="M7" s="11"/>
      <c r="N7" s="11"/>
    </row>
    <row r="8" spans="1:14" s="10" customFormat="1" ht="13.5" customHeight="1">
      <c r="A8" s="234" t="s">
        <v>45</v>
      </c>
      <c r="B8" s="222" t="s">
        <v>53</v>
      </c>
      <c r="C8" s="223">
        <v>0</v>
      </c>
      <c r="D8" s="224">
        <v>6</v>
      </c>
      <c r="E8" s="224">
        <v>0</v>
      </c>
      <c r="F8" s="224">
        <v>44</v>
      </c>
      <c r="G8" s="224">
        <v>23</v>
      </c>
      <c r="H8" s="224">
        <v>48</v>
      </c>
      <c r="I8" s="224">
        <v>28</v>
      </c>
      <c r="J8" s="224">
        <v>17</v>
      </c>
      <c r="K8" s="224">
        <v>147</v>
      </c>
      <c r="L8" s="38">
        <f t="shared" si="1"/>
        <v>313</v>
      </c>
      <c r="M8" s="11"/>
      <c r="N8" s="11"/>
    </row>
    <row r="9" spans="1:14" s="10" customFormat="1" ht="13.5" customHeight="1">
      <c r="A9" s="234" t="s">
        <v>46</v>
      </c>
      <c r="B9" s="222" t="s">
        <v>54</v>
      </c>
      <c r="C9" s="223">
        <v>461</v>
      </c>
      <c r="D9" s="224">
        <v>1248</v>
      </c>
      <c r="E9" s="224">
        <v>2568</v>
      </c>
      <c r="F9" s="224">
        <v>2621</v>
      </c>
      <c r="G9" s="224">
        <v>384</v>
      </c>
      <c r="H9" s="224">
        <v>2610</v>
      </c>
      <c r="I9" s="224">
        <v>892</v>
      </c>
      <c r="J9" s="224">
        <v>650</v>
      </c>
      <c r="K9" s="224">
        <v>2440</v>
      </c>
      <c r="L9" s="38">
        <f t="shared" si="1"/>
        <v>13874</v>
      </c>
      <c r="M9" s="11"/>
      <c r="N9" s="11"/>
    </row>
    <row r="10" spans="1:14" s="10" customFormat="1" ht="13.5" customHeight="1">
      <c r="A10" s="234" t="s">
        <v>47</v>
      </c>
      <c r="B10" s="222" t="s">
        <v>57</v>
      </c>
      <c r="C10" s="223">
        <v>0</v>
      </c>
      <c r="D10" s="224">
        <v>11</v>
      </c>
      <c r="E10" s="224">
        <v>0</v>
      </c>
      <c r="F10" s="224">
        <v>47</v>
      </c>
      <c r="G10" s="224">
        <v>18</v>
      </c>
      <c r="H10" s="224">
        <v>49</v>
      </c>
      <c r="I10" s="224">
        <v>58</v>
      </c>
      <c r="J10" s="224">
        <v>0</v>
      </c>
      <c r="K10" s="224">
        <v>94</v>
      </c>
      <c r="L10" s="38">
        <f t="shared" si="1"/>
        <v>277</v>
      </c>
      <c r="M10" s="11"/>
      <c r="N10" s="11"/>
    </row>
    <row r="11" spans="1:14" s="10" customFormat="1" ht="13.5" customHeight="1">
      <c r="A11" s="234" t="s">
        <v>48</v>
      </c>
      <c r="B11" s="222" t="s">
        <v>58</v>
      </c>
      <c r="C11" s="223">
        <v>0</v>
      </c>
      <c r="D11" s="224">
        <v>3</v>
      </c>
      <c r="E11" s="224">
        <v>0</v>
      </c>
      <c r="F11" s="224">
        <v>5</v>
      </c>
      <c r="G11" s="224">
        <v>0</v>
      </c>
      <c r="H11" s="224">
        <v>2</v>
      </c>
      <c r="I11" s="224">
        <v>0</v>
      </c>
      <c r="J11" s="224">
        <v>0</v>
      </c>
      <c r="K11" s="224">
        <v>5</v>
      </c>
      <c r="L11" s="38">
        <f t="shared" si="1"/>
        <v>15</v>
      </c>
      <c r="M11" s="11"/>
      <c r="N11" s="11"/>
    </row>
    <row r="12" spans="1:14" s="10" customFormat="1" ht="13.5" customHeight="1">
      <c r="A12" s="234" t="s">
        <v>49</v>
      </c>
      <c r="B12" s="222" t="s">
        <v>59</v>
      </c>
      <c r="C12" s="223">
        <v>1618</v>
      </c>
      <c r="D12" s="224">
        <v>4112</v>
      </c>
      <c r="E12" s="224">
        <v>9208</v>
      </c>
      <c r="F12" s="224">
        <v>9481</v>
      </c>
      <c r="G12" s="224">
        <v>2188</v>
      </c>
      <c r="H12" s="224">
        <v>6892</v>
      </c>
      <c r="I12" s="224">
        <v>3365</v>
      </c>
      <c r="J12" s="224">
        <v>1794</v>
      </c>
      <c r="K12" s="224">
        <v>9614</v>
      </c>
      <c r="L12" s="38">
        <f t="shared" si="1"/>
        <v>48272</v>
      </c>
      <c r="M12" s="11"/>
      <c r="N12" s="11"/>
    </row>
    <row r="13" spans="1:14" s="10" customFormat="1" ht="13.5" customHeight="1">
      <c r="A13" s="234" t="s">
        <v>50</v>
      </c>
      <c r="B13" s="222" t="s">
        <v>60</v>
      </c>
      <c r="C13" s="223">
        <v>890</v>
      </c>
      <c r="D13" s="224">
        <v>1733</v>
      </c>
      <c r="E13" s="224">
        <v>5180</v>
      </c>
      <c r="F13" s="224">
        <v>4114</v>
      </c>
      <c r="G13" s="224">
        <v>990</v>
      </c>
      <c r="H13" s="224">
        <v>2624</v>
      </c>
      <c r="I13" s="224">
        <v>1426</v>
      </c>
      <c r="J13" s="224">
        <v>629</v>
      </c>
      <c r="K13" s="224">
        <v>4466</v>
      </c>
      <c r="L13" s="38">
        <f t="shared" si="1"/>
        <v>22052</v>
      </c>
      <c r="M13" s="11"/>
      <c r="N13" s="11"/>
    </row>
    <row r="14" spans="1:14" s="10" customFormat="1" ht="13.5" customHeight="1">
      <c r="A14" s="234" t="s">
        <v>51</v>
      </c>
      <c r="B14" s="222" t="s">
        <v>61</v>
      </c>
      <c r="C14" s="223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4</v>
      </c>
      <c r="J14" s="224">
        <v>0</v>
      </c>
      <c r="K14" s="224">
        <v>1</v>
      </c>
      <c r="L14" s="38">
        <f t="shared" si="1"/>
        <v>5</v>
      </c>
      <c r="M14" s="11"/>
      <c r="N14" s="11"/>
    </row>
    <row r="15" spans="1:14" s="10" customFormat="1" ht="13.5" customHeight="1">
      <c r="A15" s="234" t="s">
        <v>88</v>
      </c>
      <c r="B15" s="231" t="s">
        <v>89</v>
      </c>
      <c r="C15" s="225">
        <v>0</v>
      </c>
      <c r="D15" s="226">
        <v>16</v>
      </c>
      <c r="E15" s="226">
        <v>24</v>
      </c>
      <c r="F15" s="226">
        <v>1</v>
      </c>
      <c r="G15" s="226">
        <v>0</v>
      </c>
      <c r="H15" s="226">
        <v>0</v>
      </c>
      <c r="I15" s="226">
        <v>0</v>
      </c>
      <c r="J15" s="226">
        <v>0</v>
      </c>
      <c r="K15" s="226">
        <v>10</v>
      </c>
      <c r="L15" s="227">
        <f t="shared" si="1"/>
        <v>51</v>
      </c>
      <c r="M15" s="11"/>
      <c r="N15" s="11"/>
    </row>
    <row r="16" spans="1:14" s="10" customFormat="1" ht="13.5" customHeight="1" thickBot="1">
      <c r="A16" s="235" t="s">
        <v>32</v>
      </c>
      <c r="B16" s="228" t="s">
        <v>62</v>
      </c>
      <c r="C16" s="229">
        <v>0</v>
      </c>
      <c r="D16" s="230">
        <v>6</v>
      </c>
      <c r="E16" s="230">
        <v>7</v>
      </c>
      <c r="F16" s="230">
        <v>1</v>
      </c>
      <c r="G16" s="230">
        <v>0</v>
      </c>
      <c r="H16" s="230">
        <v>385</v>
      </c>
      <c r="I16" s="230">
        <v>0</v>
      </c>
      <c r="J16" s="230">
        <v>0</v>
      </c>
      <c r="K16" s="230">
        <v>13</v>
      </c>
      <c r="L16" s="70">
        <f t="shared" si="1"/>
        <v>412</v>
      </c>
      <c r="M16" s="11"/>
      <c r="N16" s="11"/>
    </row>
    <row r="17" spans="1:6" ht="15.75">
      <c r="A17" s="217" t="s">
        <v>93</v>
      </c>
      <c r="B17" s="327"/>
      <c r="C17" s="328"/>
      <c r="D17" s="327"/>
      <c r="E17" s="328"/>
      <c r="F17" s="327"/>
    </row>
    <row r="18" spans="2:6" ht="12.75">
      <c r="B18" s="327"/>
      <c r="C18" s="327"/>
      <c r="D18" s="327"/>
      <c r="E18" s="327"/>
      <c r="F18" s="32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2016-07-22T11:23:41Z</cp:lastPrinted>
  <dcterms:created xsi:type="dcterms:W3CDTF">2008-05-07T12:20:43Z</dcterms:created>
  <dcterms:modified xsi:type="dcterms:W3CDTF">2016-07-22T12:02:56Z</dcterms:modified>
  <cp:category/>
  <cp:version/>
  <cp:contentType/>
  <cp:contentStatus/>
</cp:coreProperties>
</file>