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055" activeTab="0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Arbeitswelt'!$A$1:$M$79</definedName>
    <definedName name="_xlnm.Print_Area" localSheetId="2">'Entschädigungen und Pflege'!$A$1:$M$84</definedName>
    <definedName name="_xlnm.Print_Area" localSheetId="4">'Sachverständigengutachten'!$A$1:$L$34</definedName>
  </definedNames>
  <calcPr fullCalcOnLoad="1"/>
</workbook>
</file>

<file path=xl/sharedStrings.xml><?xml version="1.0" encoding="utf-8"?>
<sst xmlns="http://schemas.openxmlformats.org/spreadsheetml/2006/main" count="384" uniqueCount="137">
  <si>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</si>
  <si>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</si>
  <si>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</si>
  <si>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</si>
  <si>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</si>
  <si>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</si>
  <si>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</si>
  <si>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</si>
  <si>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</si>
  <si>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</si>
  <si>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</si>
  <si>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</si>
  <si>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</si>
  <si>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Anteil in Prozent</t>
  </si>
  <si>
    <t>Bundesweit</t>
  </si>
  <si>
    <t>Beschäftigungspflicht erfüllt</t>
  </si>
  <si>
    <t>Anteil in %</t>
  </si>
  <si>
    <t>Beschäftigungspflicht nicht erfüllt</t>
  </si>
  <si>
    <t>davon besetzt</t>
  </si>
  <si>
    <t>davon offen</t>
  </si>
  <si>
    <t>mit Einigung</t>
  </si>
  <si>
    <t>ohne Einigung</t>
  </si>
  <si>
    <t>Antragszurückziehung</t>
  </si>
  <si>
    <t>Hinterbliebene</t>
  </si>
  <si>
    <t>Beschädigtenrenten</t>
  </si>
  <si>
    <t>Pflegezulagen</t>
  </si>
  <si>
    <t>Sonstige</t>
  </si>
  <si>
    <t>Sachverständigengutachten</t>
  </si>
  <si>
    <t>Unterstützung pflegender Angehöriger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</si>
  <si>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</si>
  <si>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</si>
  <si>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</si>
  <si>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</si>
  <si>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</si>
  <si>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</si>
  <si>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</si>
  <si>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</si>
  <si>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</si>
  <si>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</si>
  <si>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</si>
  <si>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</si>
  <si>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</si>
  <si>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</si>
  <si>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</si>
  <si>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</si>
  <si>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</si>
  <si>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</si>
  <si>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</si>
  <si>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Impfschaden-gesetz (ISG)</t>
  </si>
  <si>
    <t>BGStG</t>
  </si>
  <si>
    <t>BEinstG</t>
  </si>
  <si>
    <t>Behindertengleich-stellungsgesetz</t>
  </si>
  <si>
    <t>Behindertenein-stellungsgesetz</t>
  </si>
  <si>
    <t>erwerbstätig</t>
  </si>
  <si>
    <t>nicht erwerbstätig</t>
  </si>
  <si>
    <t>Gesamt</t>
  </si>
  <si>
    <t>vorgeschriebene AT in EUR</t>
  </si>
  <si>
    <t>Opfer</t>
  </si>
  <si>
    <t>24-Stunden-Betreuung</t>
  </si>
  <si>
    <t>genehmigte Anträge</t>
  </si>
  <si>
    <t>Zentrale</t>
  </si>
  <si>
    <t>Der Aufwand bei der 24-Stunden-Betreuung wird zu 60% vom Bund und zu 40% von den Ländern übernommen</t>
  </si>
  <si>
    <t>Opferfürsorgegesetz</t>
  </si>
  <si>
    <t>OFG</t>
  </si>
  <si>
    <t>Quelle Sozialministerium</t>
  </si>
  <si>
    <t>Quelle Sozialministeriumservice</t>
  </si>
  <si>
    <t>Aufwand in EUR</t>
  </si>
  <si>
    <t>Sozialministeriumservice</t>
  </si>
  <si>
    <t>Einvernehm-liche Lösung</t>
  </si>
  <si>
    <t>Gewährungen</t>
  </si>
  <si>
    <t>bewilligte Individual-förder-ungen</t>
  </si>
  <si>
    <t>Arbeit und Ausbildung</t>
  </si>
  <si>
    <t>Mobilität</t>
  </si>
  <si>
    <t>Förderung Selbstständige</t>
  </si>
  <si>
    <t>KOVG</t>
  </si>
  <si>
    <t>Kriegsge-fangenenent-schädigung (KGEG)</t>
  </si>
  <si>
    <t>Wien inklusive Ausland</t>
  </si>
  <si>
    <t>Ausland</t>
  </si>
  <si>
    <t>Heimopfer-rentengesetz (HOG)</t>
  </si>
  <si>
    <t>Contergan-hilfeleistungs-gesetz (CHIG)</t>
  </si>
  <si>
    <t>Aufwand in Mio Euro</t>
  </si>
  <si>
    <t>Wien *)</t>
  </si>
  <si>
    <t>*) Wien inkl. Ausland</t>
  </si>
  <si>
    <t>Aufwand in Mio Euro (SAP)</t>
  </si>
  <si>
    <t>Cognos Bez. Verf.</t>
  </si>
  <si>
    <t>Personen</t>
  </si>
  <si>
    <t>Erstanträge (Personen)</t>
  </si>
  <si>
    <t>Erstbemessungen (Leistungen)</t>
  </si>
  <si>
    <t>Neubemessungen (Leistungen)</t>
  </si>
  <si>
    <t>Psychotherapie Anträge</t>
  </si>
  <si>
    <t>Neubemessungen</t>
  </si>
  <si>
    <t>Ersbemessungen</t>
  </si>
  <si>
    <t>HVG</t>
  </si>
  <si>
    <t>Quelle SAP</t>
  </si>
  <si>
    <t>Aufwand in Mio EUR (SAP)</t>
  </si>
  <si>
    <t>Aufwand in  Mio EUR (SAP)</t>
  </si>
  <si>
    <t>Quelle Sozialministeriumservice/Sozialministerium</t>
  </si>
  <si>
    <t>Ausgaben in Mio Euro</t>
  </si>
  <si>
    <r>
      <t xml:space="preserve">Verbrechens-opfergesetz </t>
    </r>
    <r>
      <rPr>
        <sz val="11.5"/>
        <rFont val="Calibri"/>
        <family val="2"/>
      </rPr>
      <t>(VOG)</t>
    </r>
  </si>
  <si>
    <r>
      <t xml:space="preserve">Opferfürsorgegesetz </t>
    </r>
    <r>
      <rPr>
        <sz val="11.5"/>
        <rFont val="Calibri"/>
        <family val="2"/>
      </rPr>
      <t>(OFG)</t>
    </r>
  </si>
  <si>
    <t>Anzahl der Projekte</t>
  </si>
  <si>
    <t>Jugendcoaching</t>
  </si>
  <si>
    <t>Berufsausbildungsassistenz</t>
  </si>
  <si>
    <t>Arbeitsassistemz</t>
  </si>
  <si>
    <t>Jobcoaching</t>
  </si>
  <si>
    <t>AusbildungsFit inkl. Vormudul</t>
  </si>
  <si>
    <r>
      <t xml:space="preserve">Unterstützungsfonds </t>
    </r>
    <r>
      <rPr>
        <sz val="11.5"/>
        <rFont val="Calibri"/>
        <family val="2"/>
      </rPr>
      <t>(UF)</t>
    </r>
  </si>
  <si>
    <r>
      <t xml:space="preserve">Kriegsopfer-versorgung (KOVG) </t>
    </r>
    <r>
      <rPr>
        <sz val="11.5"/>
        <rFont val="Calibri"/>
        <family val="2"/>
      </rPr>
      <t>Beschädigte</t>
    </r>
  </si>
  <si>
    <r>
      <t xml:space="preserve">Kriegsopfer-versorgung (KOVG) </t>
    </r>
    <r>
      <rPr>
        <sz val="11.5"/>
        <rFont val="Calibri"/>
        <family val="2"/>
      </rPr>
      <t>Hinter-bliebene</t>
    </r>
  </si>
  <si>
    <r>
      <t>Kriegsopfer-versorgung (KOVG)</t>
    </r>
    <r>
      <rPr>
        <sz val="11.5"/>
        <rFont val="Calibri"/>
        <family val="2"/>
      </rPr>
      <t xml:space="preserve"> gesamt</t>
    </r>
  </si>
  <si>
    <t>Aufwand in Mio EUR
(Cogonos Bez. Verf.)</t>
  </si>
  <si>
    <t>Pflegekarenz-geld</t>
  </si>
  <si>
    <t>die Daten bezüglich der Gewährungen und des  Aufwandes beziehen sich lediglich auf die vom Sozialministeriumservice administrierten Fälle und beinhalten somit nicht die vom Land NÖ gewährten Föderungen.</t>
  </si>
  <si>
    <t>BEHINDERTENGLEICHSTELLUNG &amp; BARRIEREFREIHEIT 2022</t>
  </si>
  <si>
    <t>RENTEN UND ENTSCHÄDIGUNGEN 2022</t>
  </si>
  <si>
    <t>PFLEGEUNTERSTÜTZUNGEN 2022</t>
  </si>
  <si>
    <t>BERATUNG UND SERVICE 2022</t>
  </si>
  <si>
    <t>neu ausgestellte Behindertenpässe 2022</t>
  </si>
  <si>
    <t>ausgestellte Parkausweise 2022</t>
  </si>
  <si>
    <t>SACHVERSTÄNDIGENGUTACHTEN 2022</t>
  </si>
  <si>
    <t>BEHINDERUNG UND ARBEITSWELT 2022</t>
  </si>
  <si>
    <r>
      <t xml:space="preserve">Begünstigte Behinderte
</t>
    </r>
    <r>
      <rPr>
        <sz val="11.5"/>
        <rFont val="Calibri"/>
        <family val="2"/>
      </rPr>
      <t>zum 31.12.2022</t>
    </r>
  </si>
  <si>
    <r>
      <t xml:space="preserve">Einstellpflichtige DienstgeberInnen
</t>
    </r>
    <r>
      <rPr>
        <sz val="11.5"/>
        <rFont val="Calibri"/>
        <family val="2"/>
      </rPr>
      <t>Zahlen aus der Vor-schreibungsperiode 2022</t>
    </r>
  </si>
  <si>
    <t>Kündigungsverfahren 2022</t>
  </si>
  <si>
    <r>
      <t xml:space="preserve">Beschäftig-ungsstand
</t>
    </r>
    <r>
      <rPr>
        <sz val="11.5"/>
        <rFont val="Calibri"/>
        <family val="2"/>
      </rPr>
      <t>zum 31.12.2022</t>
    </r>
  </si>
  <si>
    <t>FÖRDERUNGEN 2022</t>
  </si>
  <si>
    <t>NEBA Projekte 2022</t>
  </si>
  <si>
    <t>Teilnahmen *)</t>
  </si>
  <si>
    <t>Ausgaben in EUR *)</t>
  </si>
  <si>
    <t>Lohnförderungen laufend 2022</t>
  </si>
  <si>
    <t>Adresse inaktiv</t>
  </si>
  <si>
    <r>
      <t xml:space="preserve">Pflichtstellen
</t>
    </r>
    <r>
      <rPr>
        <sz val="11.5"/>
        <rFont val="Calibri"/>
        <family val="2"/>
      </rPr>
      <t>Zahlen aus der Vor-schreibungsperiode 2022 *)</t>
    </r>
  </si>
  <si>
    <t>*) Auf Grund von Rundungen bei den Jahresdaten können die Gesamtsummen von der Summe aus besetzten und offenen Pflichtstellen und die Prozentangen geringfügig von 100 Prozent  abweichen</t>
  </si>
  <si>
    <t>Aufwand in Euro (SAP)</t>
  </si>
  <si>
    <t>Schlichtungsverfahren 2022</t>
  </si>
  <si>
    <t>abgeschlossene Schlichtungsverfahren 2022</t>
  </si>
  <si>
    <t>Quelle: PROJMBI eingefrorener Datenstand 01.01.2023, Übersicht PROJ INDV 2022 und BundesKOST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</si>
</sst>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  <numFmt numFmtId="196" formatCode="#,##0\ &quot;€&quot;"/>
    <numFmt numFmtId="197" formatCode="#,##0\ _€"/>
    <numFmt numFmtId="198" formatCode="_-* #,##0\ _€_-;\-* #,##0\ _€_-;_-* &quot;-&quot;??\ _€_-;_-@_-"/>
    <numFmt numFmtId="199" formatCode="0.00,,"/>
    <numFmt numFmtId="200" formatCode="0.0000000000"/>
    <numFmt numFmtId="201" formatCode="#,##0.00,,"/>
    <numFmt numFmtId="202" formatCode="#,##0.0000"/>
    <numFmt numFmtId="203" formatCode="#,##0_ ;\-#,##0\ "/>
    <numFmt numFmtId="204" formatCode="#,##0.########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.5"/>
      <name val="Calibri"/>
      <family val="2"/>
    </font>
    <font>
      <b/>
      <sz val="11.5"/>
      <name val="Calibri"/>
      <family val="2"/>
    </font>
    <font>
      <sz val="9.5"/>
      <name val="Calibri"/>
      <family val="2"/>
    </font>
    <font>
      <sz val="11.5"/>
      <color indexed="9"/>
      <name val="Calibri"/>
      <family val="2"/>
    </font>
    <font>
      <sz val="11.5"/>
      <color indexed="10"/>
      <name val="Calibri"/>
      <family val="2"/>
    </font>
    <font>
      <b/>
      <sz val="11.5"/>
      <color indexed="10"/>
      <name val="Calibri"/>
      <family val="2"/>
    </font>
    <font>
      <sz val="22"/>
      <color indexed="9"/>
      <name val="Calibri"/>
      <family val="2"/>
    </font>
    <font>
      <sz val="12"/>
      <name val="Calibri"/>
      <family val="2"/>
    </font>
    <font>
      <sz val="11.5"/>
      <color indexed="63"/>
      <name val="Calibri"/>
      <family val="2"/>
    </font>
    <font>
      <b/>
      <sz val="11.5"/>
      <color indexed="63"/>
      <name val="Calibri"/>
      <family val="2"/>
    </font>
    <font>
      <sz val="10"/>
      <color indexed="63"/>
      <name val="Arial"/>
      <family val="2"/>
    </font>
    <font>
      <sz val="2.5"/>
      <color indexed="63"/>
      <name val="Arial"/>
      <family val="2"/>
    </font>
    <font>
      <sz val="4"/>
      <color indexed="63"/>
      <name val="Arial"/>
      <family val="2"/>
    </font>
    <font>
      <sz val="2.75"/>
      <color indexed="63"/>
      <name val="Arial"/>
      <family val="2"/>
    </font>
    <font>
      <sz val="3.5"/>
      <color indexed="63"/>
      <name val="Arial"/>
      <family val="2"/>
    </font>
    <font>
      <sz val="8"/>
      <color indexed="63"/>
      <name val="Arial"/>
      <family val="2"/>
    </font>
    <font>
      <b/>
      <sz val="11.5"/>
      <color indexed="9"/>
      <name val="Calibri"/>
      <family val="2"/>
    </font>
    <font>
      <sz val="9"/>
      <color indexed="63"/>
      <name val="Calibri"/>
      <family val="2"/>
    </font>
    <font>
      <sz val="8.5"/>
      <color indexed="63"/>
      <name val="Arial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1.5"/>
      <color indexed="63"/>
      <name val="Corbel"/>
      <family val="2"/>
    </font>
    <font>
      <b/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.5"/>
      <color theme="1"/>
      <name val="Calibri"/>
      <family val="2"/>
    </font>
    <font>
      <b/>
      <sz val="11.5"/>
      <color theme="1"/>
      <name val="Calibri"/>
      <family val="2"/>
    </font>
    <font>
      <sz val="10"/>
      <color rgb="FF454545"/>
      <name val="Arial"/>
      <family val="2"/>
    </font>
    <font>
      <sz val="22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6EFF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39B"/>
        <bgColor indexed="64"/>
      </patternFill>
    </fill>
    <fill>
      <patternFill patternType="solid">
        <fgColor rgb="FFE64135"/>
        <bgColor indexed="64"/>
      </patternFill>
    </fill>
    <fill>
      <patternFill patternType="solid">
        <fgColor rgb="FFFF0000"/>
        <bgColor indexed="64"/>
      </patternFill>
    </fill>
  </fills>
  <borders count="8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52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3" fontId="5" fillId="34" borderId="14" xfId="0" applyNumberFormat="1" applyFont="1" applyFill="1" applyBorder="1" applyAlignment="1">
      <alignment horizontal="right" vertical="center"/>
    </xf>
    <xf numFmtId="3" fontId="5" fillId="35" borderId="15" xfId="0" applyNumberFormat="1" applyFont="1" applyFill="1" applyBorder="1" applyAlignment="1">
      <alignment horizontal="right" vertical="center"/>
    </xf>
    <xf numFmtId="10" fontId="4" fillId="34" borderId="16" xfId="0" applyNumberFormat="1" applyFont="1" applyFill="1" applyBorder="1" applyAlignment="1">
      <alignment horizontal="right" vertical="center"/>
    </xf>
    <xf numFmtId="10" fontId="4" fillId="35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/>
    </xf>
    <xf numFmtId="3" fontId="5" fillId="35" borderId="20" xfId="0" applyNumberFormat="1" applyFont="1" applyFill="1" applyBorder="1" applyAlignment="1">
      <alignment horizontal="right" vertical="center"/>
    </xf>
    <xf numFmtId="10" fontId="4" fillId="0" borderId="21" xfId="0" applyNumberFormat="1" applyFont="1" applyFill="1" applyBorder="1" applyAlignment="1">
      <alignment horizontal="right" vertical="center"/>
    </xf>
    <xf numFmtId="10" fontId="4" fillId="0" borderId="18" xfId="0" applyNumberFormat="1" applyFont="1" applyFill="1" applyBorder="1" applyAlignment="1">
      <alignment horizontal="right" vertical="center"/>
    </xf>
    <xf numFmtId="10" fontId="4" fillId="35" borderId="22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 vertical="center"/>
    </xf>
    <xf numFmtId="3" fontId="5" fillId="35" borderId="22" xfId="0" applyNumberFormat="1" applyFont="1" applyFill="1" applyBorder="1" applyAlignment="1">
      <alignment horizontal="right" vertical="center"/>
    </xf>
    <xf numFmtId="10" fontId="4" fillId="0" borderId="16" xfId="0" applyNumberFormat="1" applyFont="1" applyFill="1" applyBorder="1" applyAlignment="1">
      <alignment horizontal="right" vertical="center"/>
    </xf>
    <xf numFmtId="10" fontId="4" fillId="0" borderId="2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 horizontal="right" vertical="center"/>
    </xf>
    <xf numFmtId="0" fontId="5" fillId="34" borderId="1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horizontal="right" vertical="center"/>
    </xf>
    <xf numFmtId="3" fontId="4" fillId="34" borderId="12" xfId="0" applyNumberFormat="1" applyFont="1" applyFill="1" applyBorder="1" applyAlignment="1">
      <alignment vertical="center"/>
    </xf>
    <xf numFmtId="3" fontId="5" fillId="35" borderId="13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 applyAlignment="1">
      <alignment/>
    </xf>
    <xf numFmtId="10" fontId="4" fillId="0" borderId="26" xfId="0" applyNumberFormat="1" applyFont="1" applyBorder="1" applyAlignment="1">
      <alignment horizontal="right" vertical="center" wrapText="1"/>
    </xf>
    <xf numFmtId="10" fontId="4" fillId="0" borderId="27" xfId="0" applyNumberFormat="1" applyFont="1" applyBorder="1" applyAlignment="1">
      <alignment horizontal="right" vertical="center" wrapText="1"/>
    </xf>
    <xf numFmtId="10" fontId="4" fillId="0" borderId="27" xfId="0" applyNumberFormat="1" applyFont="1" applyBorder="1" applyAlignment="1">
      <alignment vertical="center" wrapText="1"/>
    </xf>
    <xf numFmtId="10" fontId="4" fillId="35" borderId="20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vertical="center" wrapText="1"/>
    </xf>
    <xf numFmtId="0" fontId="4" fillId="36" borderId="2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4" fillId="34" borderId="30" xfId="0" applyNumberFormat="1" applyFont="1" applyFill="1" applyBorder="1" applyAlignment="1">
      <alignment horizontal="right" vertical="center" wrapText="1"/>
    </xf>
    <xf numFmtId="3" fontId="4" fillId="34" borderId="12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3" fontId="4" fillId="34" borderId="12" xfId="0" applyNumberFormat="1" applyFont="1" applyFill="1" applyBorder="1" applyAlignment="1">
      <alignment vertical="center" wrapText="1"/>
    </xf>
    <xf numFmtId="0" fontId="4" fillId="36" borderId="31" xfId="0" applyFont="1" applyFill="1" applyBorder="1" applyAlignment="1">
      <alignment vertical="center"/>
    </xf>
    <xf numFmtId="0" fontId="4" fillId="0" borderId="32" xfId="0" applyFont="1" applyBorder="1" applyAlignment="1">
      <alignment horizontal="right" vertical="top" wrapText="1"/>
    </xf>
    <xf numFmtId="3" fontId="4" fillId="0" borderId="25" xfId="0" applyNumberFormat="1" applyFont="1" applyBorder="1" applyAlignment="1">
      <alignment horizontal="right" vertical="top" wrapText="1"/>
    </xf>
    <xf numFmtId="3" fontId="4" fillId="0" borderId="25" xfId="0" applyNumberFormat="1" applyFont="1" applyBorder="1" applyAlignment="1">
      <alignment vertical="top" wrapText="1"/>
    </xf>
    <xf numFmtId="0" fontId="4" fillId="36" borderId="33" xfId="0" applyFont="1" applyFill="1" applyBorder="1" applyAlignment="1">
      <alignment vertical="center"/>
    </xf>
    <xf numFmtId="10" fontId="4" fillId="0" borderId="32" xfId="0" applyNumberFormat="1" applyFont="1" applyBorder="1" applyAlignment="1">
      <alignment horizontal="right" vertical="top" wrapText="1"/>
    </xf>
    <xf numFmtId="10" fontId="4" fillId="0" borderId="19" xfId="0" applyNumberFormat="1" applyFont="1" applyBorder="1" applyAlignment="1">
      <alignment horizontal="right" vertical="top" wrapText="1"/>
    </xf>
    <xf numFmtId="10" fontId="4" fillId="0" borderId="27" xfId="0" applyNumberFormat="1" applyFont="1" applyBorder="1" applyAlignment="1">
      <alignment vertical="top" wrapText="1"/>
    </xf>
    <xf numFmtId="3" fontId="4" fillId="0" borderId="19" xfId="0" applyNumberFormat="1" applyFont="1" applyBorder="1" applyAlignment="1">
      <alignment horizontal="right" vertical="top" wrapText="1"/>
    </xf>
    <xf numFmtId="3" fontId="4" fillId="0" borderId="27" xfId="0" applyNumberFormat="1" applyFont="1" applyBorder="1" applyAlignment="1">
      <alignment vertical="top" wrapText="1"/>
    </xf>
    <xf numFmtId="10" fontId="4" fillId="0" borderId="34" xfId="0" applyNumberFormat="1" applyFont="1" applyBorder="1" applyAlignment="1">
      <alignment horizontal="right" vertical="top" wrapText="1"/>
    </xf>
    <xf numFmtId="10" fontId="4" fillId="0" borderId="35" xfId="0" applyNumberFormat="1" applyFont="1" applyBorder="1" applyAlignment="1">
      <alignment horizontal="right" vertical="top" wrapText="1"/>
    </xf>
    <xf numFmtId="10" fontId="4" fillId="0" borderId="36" xfId="0" applyNumberFormat="1" applyFont="1" applyBorder="1" applyAlignment="1">
      <alignment vertical="top" wrapText="1"/>
    </xf>
    <xf numFmtId="10" fontId="4" fillId="35" borderId="37" xfId="0" applyNumberFormat="1" applyFont="1" applyFill="1" applyBorder="1" applyAlignment="1">
      <alignment horizontal="right" vertical="center"/>
    </xf>
    <xf numFmtId="10" fontId="4" fillId="0" borderId="0" xfId="0" applyNumberFormat="1" applyFont="1" applyFill="1" applyBorder="1" applyAlignment="1">
      <alignment horizontal="right" vertical="top" wrapText="1"/>
    </xf>
    <xf numFmtId="182" fontId="4" fillId="0" borderId="0" xfId="0" applyNumberFormat="1" applyFont="1" applyBorder="1" applyAlignment="1">
      <alignment horizontal="right" vertical="top" wrapText="1"/>
    </xf>
    <xf numFmtId="182" fontId="5" fillId="0" borderId="0" xfId="0" applyNumberFormat="1" applyFont="1" applyFill="1" applyBorder="1" applyAlignment="1">
      <alignment horizontal="right" vertical="center"/>
    </xf>
    <xf numFmtId="0" fontId="5" fillId="36" borderId="15" xfId="0" applyFont="1" applyFill="1" applyBorder="1" applyAlignment="1">
      <alignment vertical="center" wrapText="1"/>
    </xf>
    <xf numFmtId="3" fontId="4" fillId="34" borderId="14" xfId="0" applyNumberFormat="1" applyFont="1" applyFill="1" applyBorder="1" applyAlignment="1">
      <alignment horizontal="right" vertical="center"/>
    </xf>
    <xf numFmtId="0" fontId="5" fillId="36" borderId="37" xfId="0" applyFont="1" applyFill="1" applyBorder="1" applyAlignment="1">
      <alignment vertical="center" wrapText="1"/>
    </xf>
    <xf numFmtId="9" fontId="4" fillId="34" borderId="38" xfId="0" applyNumberFormat="1" applyFont="1" applyFill="1" applyBorder="1" applyAlignment="1">
      <alignment horizontal="right" vertical="center"/>
    </xf>
    <xf numFmtId="9" fontId="4" fillId="34" borderId="39" xfId="0" applyNumberFormat="1" applyFont="1" applyFill="1" applyBorder="1" applyAlignment="1">
      <alignment horizontal="right" vertical="center"/>
    </xf>
    <xf numFmtId="9" fontId="4" fillId="35" borderId="17" xfId="0" applyNumberFormat="1" applyFont="1" applyFill="1" applyBorder="1" applyAlignment="1">
      <alignment horizontal="right" vertical="center"/>
    </xf>
    <xf numFmtId="0" fontId="4" fillId="36" borderId="15" xfId="0" applyFont="1" applyFill="1" applyBorder="1" applyAlignment="1">
      <alignment vertical="center" wrapText="1"/>
    </xf>
    <xf numFmtId="3" fontId="6" fillId="37" borderId="21" xfId="0" applyNumberFormat="1" applyFont="1" applyFill="1" applyBorder="1" applyAlignment="1">
      <alignment horizontal="right" vertical="center" wrapText="1"/>
    </xf>
    <xf numFmtId="3" fontId="5" fillId="35" borderId="40" xfId="0" applyNumberFormat="1" applyFont="1" applyFill="1" applyBorder="1" applyAlignment="1">
      <alignment horizontal="right" vertical="center"/>
    </xf>
    <xf numFmtId="0" fontId="4" fillId="36" borderId="22" xfId="0" applyFont="1" applyFill="1" applyBorder="1" applyAlignment="1">
      <alignment vertical="center" wrapText="1"/>
    </xf>
    <xf numFmtId="182" fontId="4" fillId="35" borderId="41" xfId="0" applyNumberFormat="1" applyFont="1" applyFill="1" applyBorder="1" applyAlignment="1">
      <alignment horizontal="right" vertical="center"/>
    </xf>
    <xf numFmtId="0" fontId="6" fillId="37" borderId="28" xfId="0" applyFont="1" applyFill="1" applyBorder="1" applyAlignment="1">
      <alignment horizontal="right" vertical="center" wrapText="1"/>
    </xf>
    <xf numFmtId="3" fontId="5" fillId="35" borderId="41" xfId="0" applyNumberFormat="1" applyFont="1" applyFill="1" applyBorder="1" applyAlignment="1">
      <alignment horizontal="right" vertical="center"/>
    </xf>
    <xf numFmtId="0" fontId="4" fillId="36" borderId="17" xfId="0" applyFont="1" applyFill="1" applyBorder="1" applyAlignment="1">
      <alignment vertical="center" wrapText="1"/>
    </xf>
    <xf numFmtId="182" fontId="4" fillId="35" borderId="42" xfId="0" applyNumberFormat="1" applyFont="1" applyFill="1" applyBorder="1" applyAlignment="1">
      <alignment horizontal="right" vertical="center"/>
    </xf>
    <xf numFmtId="0" fontId="5" fillId="36" borderId="15" xfId="0" applyFont="1" applyFill="1" applyBorder="1" applyAlignment="1">
      <alignment wrapText="1"/>
    </xf>
    <xf numFmtId="3" fontId="4" fillId="34" borderId="43" xfId="0" applyNumberFormat="1" applyFont="1" applyFill="1" applyBorder="1" applyAlignment="1">
      <alignment horizontal="right" vertical="center"/>
    </xf>
    <xf numFmtId="0" fontId="5" fillId="36" borderId="17" xfId="0" applyFont="1" applyFill="1" applyBorder="1" applyAlignment="1">
      <alignment wrapText="1"/>
    </xf>
    <xf numFmtId="0" fontId="4" fillId="36" borderId="31" xfId="0" applyFont="1" applyFill="1" applyBorder="1" applyAlignment="1">
      <alignment/>
    </xf>
    <xf numFmtId="0" fontId="4" fillId="36" borderId="44" xfId="0" applyFont="1" applyFill="1" applyBorder="1" applyAlignment="1">
      <alignment/>
    </xf>
    <xf numFmtId="3" fontId="4" fillId="34" borderId="45" xfId="0" applyNumberFormat="1" applyFont="1" applyFill="1" applyBorder="1" applyAlignment="1">
      <alignment horizontal="right" vertical="center"/>
    </xf>
    <xf numFmtId="3" fontId="4" fillId="34" borderId="39" xfId="0" applyNumberFormat="1" applyFont="1" applyFill="1" applyBorder="1" applyAlignment="1">
      <alignment horizontal="right" vertical="center"/>
    </xf>
    <xf numFmtId="3" fontId="5" fillId="35" borderId="4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3" xfId="0" applyFont="1" applyBorder="1" applyAlignment="1">
      <alignment horizontal="right" vertical="center" wrapText="1"/>
    </xf>
    <xf numFmtId="0" fontId="4" fillId="0" borderId="46" xfId="0" applyFont="1" applyBorder="1" applyAlignment="1">
      <alignment horizontal="right" vertical="center" wrapText="1"/>
    </xf>
    <xf numFmtId="0" fontId="4" fillId="0" borderId="47" xfId="0" applyFont="1" applyBorder="1" applyAlignment="1">
      <alignment horizontal="right" vertical="center" wrapText="1"/>
    </xf>
    <xf numFmtId="0" fontId="4" fillId="0" borderId="48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 wrapText="1"/>
    </xf>
    <xf numFmtId="3" fontId="5" fillId="35" borderId="50" xfId="0" applyNumberFormat="1" applyFont="1" applyFill="1" applyBorder="1" applyAlignment="1">
      <alignment horizontal="right" vertical="center"/>
    </xf>
    <xf numFmtId="0" fontId="5" fillId="36" borderId="29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right" vertical="center" wrapText="1"/>
    </xf>
    <xf numFmtId="0" fontId="4" fillId="36" borderId="31" xfId="0" applyFont="1" applyFill="1" applyBorder="1" applyAlignment="1">
      <alignment vertical="center" wrapText="1"/>
    </xf>
    <xf numFmtId="3" fontId="4" fillId="0" borderId="46" xfId="0" applyNumberFormat="1" applyFont="1" applyBorder="1" applyAlignment="1">
      <alignment horizontal="right" vertical="center" wrapText="1"/>
    </xf>
    <xf numFmtId="0" fontId="4" fillId="36" borderId="32" xfId="0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3" fontId="4" fillId="34" borderId="51" xfId="0" applyNumberFormat="1" applyFont="1" applyFill="1" applyBorder="1" applyAlignment="1">
      <alignment horizontal="right" vertical="center" wrapText="1"/>
    </xf>
    <xf numFmtId="4" fontId="4" fillId="0" borderId="38" xfId="0" applyNumberFormat="1" applyFont="1" applyFill="1" applyBorder="1" applyAlignment="1">
      <alignment horizontal="right" vertical="center" wrapText="1"/>
    </xf>
    <xf numFmtId="4" fontId="4" fillId="0" borderId="39" xfId="0" applyNumberFormat="1" applyFont="1" applyFill="1" applyBorder="1" applyAlignment="1">
      <alignment horizontal="right" vertical="center" wrapText="1"/>
    </xf>
    <xf numFmtId="4" fontId="4" fillId="0" borderId="36" xfId="0" applyNumberFormat="1" applyFont="1" applyFill="1" applyBorder="1" applyAlignment="1">
      <alignment vertical="center" wrapText="1"/>
    </xf>
    <xf numFmtId="4" fontId="5" fillId="35" borderId="37" xfId="0" applyNumberFormat="1" applyFont="1" applyFill="1" applyBorder="1" applyAlignment="1">
      <alignment horizontal="right" vertical="center"/>
    </xf>
    <xf numFmtId="0" fontId="4" fillId="38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 textRotation="90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35" borderId="13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34" borderId="5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right" vertical="center"/>
    </xf>
    <xf numFmtId="0" fontId="4" fillId="0" borderId="57" xfId="0" applyFont="1" applyBorder="1" applyAlignment="1">
      <alignment/>
    </xf>
    <xf numFmtId="0" fontId="4" fillId="0" borderId="57" xfId="0" applyFont="1" applyFill="1" applyBorder="1" applyAlignment="1">
      <alignment vertical="center" wrapText="1"/>
    </xf>
    <xf numFmtId="4" fontId="4" fillId="0" borderId="57" xfId="0" applyNumberFormat="1" applyFont="1" applyFill="1" applyBorder="1" applyAlignment="1">
      <alignment horizontal="right" vertical="center"/>
    </xf>
    <xf numFmtId="4" fontId="5" fillId="0" borderId="57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4" fillId="0" borderId="58" xfId="0" applyFont="1" applyBorder="1" applyAlignment="1">
      <alignment vertical="center"/>
    </xf>
    <xf numFmtId="0" fontId="5" fillId="35" borderId="59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60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61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39" xfId="0" applyNumberFormat="1" applyFont="1" applyFill="1" applyBorder="1" applyAlignment="1">
      <alignment horizontal="right" vertical="center"/>
    </xf>
    <xf numFmtId="3" fontId="4" fillId="0" borderId="62" xfId="0" applyNumberFormat="1" applyFont="1" applyFill="1" applyBorder="1" applyAlignment="1">
      <alignment horizontal="right" vertical="center"/>
    </xf>
    <xf numFmtId="3" fontId="4" fillId="34" borderId="63" xfId="0" applyNumberFormat="1" applyFont="1" applyFill="1" applyBorder="1" applyAlignment="1">
      <alignment horizontal="right" vertical="center"/>
    </xf>
    <xf numFmtId="3" fontId="4" fillId="34" borderId="20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>
      <alignment horizontal="right" vertical="center"/>
    </xf>
    <xf numFmtId="187" fontId="5" fillId="35" borderId="42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Alignment="1">
      <alignment vertical="center"/>
    </xf>
    <xf numFmtId="186" fontId="8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right" vertical="center"/>
    </xf>
    <xf numFmtId="0" fontId="4" fillId="0" borderId="58" xfId="0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0" fontId="5" fillId="35" borderId="15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right" vertical="center"/>
    </xf>
    <xf numFmtId="0" fontId="4" fillId="0" borderId="65" xfId="0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0" fontId="4" fillId="0" borderId="64" xfId="0" applyFont="1" applyFill="1" applyBorder="1" applyAlignment="1">
      <alignment horizontal="right" vertical="center"/>
    </xf>
    <xf numFmtId="0" fontId="5" fillId="35" borderId="5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5" fillId="35" borderId="13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61" xfId="0" applyFont="1" applyFill="1" applyBorder="1" applyAlignment="1">
      <alignment horizontal="right" vertical="center"/>
    </xf>
    <xf numFmtId="0" fontId="5" fillId="35" borderId="22" xfId="0" applyFont="1" applyFill="1" applyBorder="1" applyAlignment="1">
      <alignment horizontal="right" vertical="center"/>
    </xf>
    <xf numFmtId="187" fontId="5" fillId="35" borderId="37" xfId="0" applyNumberFormat="1" applyFont="1" applyFill="1" applyBorder="1" applyAlignment="1">
      <alignment horizontal="right" vertical="center"/>
    </xf>
    <xf numFmtId="3" fontId="4" fillId="34" borderId="66" xfId="0" applyNumberFormat="1" applyFont="1" applyFill="1" applyBorder="1" applyAlignment="1">
      <alignment horizontal="right" vertical="center"/>
    </xf>
    <xf numFmtId="3" fontId="5" fillId="35" borderId="67" xfId="0" applyNumberFormat="1" applyFont="1" applyFill="1" applyBorder="1" applyAlignment="1">
      <alignment horizontal="right" vertical="center"/>
    </xf>
    <xf numFmtId="186" fontId="4" fillId="0" borderId="57" xfId="0" applyNumberFormat="1" applyFont="1" applyFill="1" applyBorder="1" applyAlignment="1">
      <alignment vertical="center" wrapText="1"/>
    </xf>
    <xf numFmtId="3" fontId="5" fillId="35" borderId="68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8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39" borderId="46" xfId="0" applyFont="1" applyFill="1" applyBorder="1" applyAlignment="1">
      <alignment horizontal="right" vertical="center" wrapText="1"/>
    </xf>
    <xf numFmtId="3" fontId="4" fillId="39" borderId="46" xfId="0" applyNumberFormat="1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right" vertical="center" wrapText="1"/>
    </xf>
    <xf numFmtId="3" fontId="4" fillId="0" borderId="46" xfId="0" applyNumberFormat="1" applyFont="1" applyFill="1" applyBorder="1" applyAlignment="1">
      <alignment horizontal="right" vertical="center" wrapText="1"/>
    </xf>
    <xf numFmtId="0" fontId="4" fillId="36" borderId="0" xfId="0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201" fontId="4" fillId="0" borderId="0" xfId="0" applyNumberFormat="1" applyFont="1" applyAlignment="1">
      <alignment/>
    </xf>
    <xf numFmtId="3" fontId="5" fillId="0" borderId="24" xfId="0" applyNumberFormat="1" applyFont="1" applyBorder="1" applyAlignment="1">
      <alignment horizontal="right" vertical="center" wrapText="1"/>
    </xf>
    <xf numFmtId="3" fontId="4" fillId="34" borderId="56" xfId="0" applyNumberFormat="1" applyFont="1" applyFill="1" applyBorder="1" applyAlignment="1">
      <alignment horizontal="right" vertical="center" wrapText="1"/>
    </xf>
    <xf numFmtId="4" fontId="4" fillId="0" borderId="69" xfId="0" applyNumberFormat="1" applyFont="1" applyBorder="1" applyAlignment="1">
      <alignment horizontal="right" vertical="center" wrapText="1"/>
    </xf>
    <xf numFmtId="4" fontId="4" fillId="0" borderId="61" xfId="0" applyNumberFormat="1" applyFont="1" applyBorder="1" applyAlignment="1">
      <alignment horizontal="right" vertical="center" wrapText="1"/>
    </xf>
    <xf numFmtId="3" fontId="5" fillId="35" borderId="17" xfId="0" applyNumberFormat="1" applyFont="1" applyFill="1" applyBorder="1" applyAlignment="1">
      <alignment horizontal="right" vertical="center"/>
    </xf>
    <xf numFmtId="3" fontId="62" fillId="0" borderId="0" xfId="0" applyNumberFormat="1" applyFont="1" applyFill="1" applyBorder="1" applyAlignment="1">
      <alignment vertical="center"/>
    </xf>
    <xf numFmtId="3" fontId="62" fillId="0" borderId="38" xfId="0" applyNumberFormat="1" applyFont="1" applyBorder="1" applyAlignment="1">
      <alignment/>
    </xf>
    <xf numFmtId="3" fontId="62" fillId="0" borderId="39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46" xfId="0" applyFont="1" applyBorder="1" applyAlignment="1">
      <alignment horizontal="right" vertical="center"/>
    </xf>
    <xf numFmtId="201" fontId="5" fillId="35" borderId="17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201" fontId="4" fillId="39" borderId="39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 wrapText="1"/>
    </xf>
    <xf numFmtId="0" fontId="4" fillId="36" borderId="38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right" vertical="center"/>
    </xf>
    <xf numFmtId="0" fontId="4" fillId="36" borderId="41" xfId="0" applyFont="1" applyFill="1" applyBorder="1" applyAlignment="1">
      <alignment vertical="center"/>
    </xf>
    <xf numFmtId="0" fontId="4" fillId="36" borderId="40" xfId="0" applyFont="1" applyFill="1" applyBorder="1" applyAlignment="1">
      <alignment vertical="center"/>
    </xf>
    <xf numFmtId="0" fontId="4" fillId="36" borderId="42" xfId="0" applyFont="1" applyFill="1" applyBorder="1" applyAlignment="1">
      <alignment vertical="center" wrapText="1"/>
    </xf>
    <xf numFmtId="0" fontId="4" fillId="36" borderId="34" xfId="0" applyFont="1" applyFill="1" applyBorder="1" applyAlignment="1">
      <alignment vertical="center"/>
    </xf>
    <xf numFmtId="0" fontId="4" fillId="36" borderId="68" xfId="0" applyFont="1" applyFill="1" applyBorder="1" applyAlignment="1">
      <alignment vertical="center"/>
    </xf>
    <xf numFmtId="0" fontId="4" fillId="36" borderId="67" xfId="0" applyFont="1" applyFill="1" applyBorder="1" applyAlignment="1">
      <alignment vertical="center"/>
    </xf>
    <xf numFmtId="3" fontId="4" fillId="34" borderId="59" xfId="0" applyNumberFormat="1" applyFont="1" applyFill="1" applyBorder="1" applyAlignment="1">
      <alignment horizontal="right" vertical="center" wrapText="1"/>
    </xf>
    <xf numFmtId="0" fontId="4" fillId="0" borderId="63" xfId="0" applyFont="1" applyBorder="1" applyAlignment="1">
      <alignment vertical="center"/>
    </xf>
    <xf numFmtId="0" fontId="4" fillId="0" borderId="69" xfId="0" applyFont="1" applyBorder="1" applyAlignment="1">
      <alignment horizontal="right" vertical="center" wrapText="1"/>
    </xf>
    <xf numFmtId="0" fontId="4" fillId="36" borderId="34" xfId="0" applyFont="1" applyFill="1" applyBorder="1" applyAlignment="1">
      <alignment vertical="center" wrapText="1"/>
    </xf>
    <xf numFmtId="0" fontId="4" fillId="0" borderId="45" xfId="0" applyFont="1" applyBorder="1" applyAlignment="1">
      <alignment vertical="center"/>
    </xf>
    <xf numFmtId="0" fontId="4" fillId="0" borderId="39" xfId="0" applyFont="1" applyBorder="1" applyAlignment="1">
      <alignment horizontal="right" vertical="center" wrapText="1"/>
    </xf>
    <xf numFmtId="0" fontId="4" fillId="0" borderId="62" xfId="0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left" vertical="center"/>
    </xf>
    <xf numFmtId="3" fontId="4" fillId="34" borderId="52" xfId="0" applyNumberFormat="1" applyFont="1" applyFill="1" applyBorder="1" applyAlignment="1">
      <alignment horizontal="right" vertical="center" wrapText="1"/>
    </xf>
    <xf numFmtId="3" fontId="5" fillId="35" borderId="70" xfId="0" applyNumberFormat="1" applyFont="1" applyFill="1" applyBorder="1" applyAlignment="1">
      <alignment horizontal="right" vertical="center"/>
    </xf>
    <xf numFmtId="0" fontId="4" fillId="0" borderId="7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5" fillId="35" borderId="13" xfId="0" applyFont="1" applyFill="1" applyBorder="1" applyAlignment="1">
      <alignment vertical="center" wrapText="1"/>
    </xf>
    <xf numFmtId="3" fontId="5" fillId="34" borderId="56" xfId="0" applyNumberFormat="1" applyFont="1" applyFill="1" applyBorder="1" applyAlignment="1">
      <alignment horizontal="right" vertical="center"/>
    </xf>
    <xf numFmtId="0" fontId="4" fillId="36" borderId="20" xfId="0" applyFont="1" applyFill="1" applyBorder="1" applyAlignment="1">
      <alignment vertical="center"/>
    </xf>
    <xf numFmtId="0" fontId="4" fillId="36" borderId="20" xfId="0" applyFont="1" applyFill="1" applyBorder="1" applyAlignment="1">
      <alignment horizontal="right" vertical="center"/>
    </xf>
    <xf numFmtId="3" fontId="62" fillId="0" borderId="21" xfId="0" applyNumberFormat="1" applyFont="1" applyBorder="1" applyAlignment="1">
      <alignment vertical="center"/>
    </xf>
    <xf numFmtId="3" fontId="62" fillId="0" borderId="18" xfId="55" applyNumberFormat="1" applyFont="1" applyFill="1" applyBorder="1" applyAlignment="1">
      <alignment horizontal="right" wrapText="1"/>
      <protection/>
    </xf>
    <xf numFmtId="0" fontId="4" fillId="36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horizontal="right" vertical="center"/>
    </xf>
    <xf numFmtId="3" fontId="62" fillId="0" borderId="23" xfId="55" applyNumberFormat="1" applyFont="1" applyFill="1" applyBorder="1" applyAlignment="1">
      <alignment horizontal="right" wrapText="1"/>
      <protection/>
    </xf>
    <xf numFmtId="3" fontId="62" fillId="0" borderId="53" xfId="0" applyNumberFormat="1" applyFont="1" applyBorder="1" applyAlignment="1">
      <alignment vertical="center"/>
    </xf>
    <xf numFmtId="0" fontId="4" fillId="36" borderId="37" xfId="0" applyFont="1" applyFill="1" applyBorder="1" applyAlignment="1">
      <alignment vertical="center"/>
    </xf>
    <xf numFmtId="0" fontId="4" fillId="36" borderId="37" xfId="0" applyFont="1" applyFill="1" applyBorder="1" applyAlignment="1">
      <alignment horizontal="right" vertical="center"/>
    </xf>
    <xf numFmtId="3" fontId="62" fillId="0" borderId="38" xfId="0" applyNumberFormat="1" applyFont="1" applyBorder="1" applyAlignment="1">
      <alignment vertical="center"/>
    </xf>
    <xf numFmtId="3" fontId="62" fillId="0" borderId="39" xfId="55" applyNumberFormat="1" applyFont="1" applyFill="1" applyBorder="1" applyAlignment="1">
      <alignment horizontal="right" wrapText="1"/>
      <protection/>
    </xf>
    <xf numFmtId="3" fontId="62" fillId="0" borderId="24" xfId="55" applyNumberFormat="1" applyFont="1" applyFill="1" applyBorder="1" applyAlignment="1">
      <alignment horizontal="right" wrapText="1"/>
      <protection/>
    </xf>
    <xf numFmtId="0" fontId="4" fillId="36" borderId="72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36" borderId="33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5" fillId="36" borderId="29" xfId="0" applyFont="1" applyFill="1" applyBorder="1" applyAlignment="1">
      <alignment/>
    </xf>
    <xf numFmtId="182" fontId="4" fillId="34" borderId="48" xfId="0" applyNumberFormat="1" applyFont="1" applyFill="1" applyBorder="1" applyAlignment="1">
      <alignment horizontal="right" vertical="center"/>
    </xf>
    <xf numFmtId="182" fontId="4" fillId="34" borderId="49" xfId="0" applyNumberFormat="1" applyFont="1" applyFill="1" applyBorder="1" applyAlignment="1">
      <alignment horizontal="right" vertical="center"/>
    </xf>
    <xf numFmtId="182" fontId="4" fillId="35" borderId="50" xfId="0" applyNumberFormat="1" applyFont="1" applyFill="1" applyBorder="1" applyAlignment="1">
      <alignment horizontal="right" vertical="center"/>
    </xf>
    <xf numFmtId="182" fontId="4" fillId="0" borderId="28" xfId="0" applyNumberFormat="1" applyFont="1" applyFill="1" applyBorder="1" applyAlignment="1">
      <alignment horizontal="right" vertical="center"/>
    </xf>
    <xf numFmtId="182" fontId="4" fillId="0" borderId="23" xfId="0" applyNumberFormat="1" applyFont="1" applyFill="1" applyBorder="1" applyAlignment="1">
      <alignment horizontal="right" vertical="center"/>
    </xf>
    <xf numFmtId="182" fontId="4" fillId="0" borderId="65" xfId="0" applyNumberFormat="1" applyFont="1" applyFill="1" applyBorder="1" applyAlignment="1">
      <alignment horizontal="right" vertical="center"/>
    </xf>
    <xf numFmtId="182" fontId="4" fillId="0" borderId="49" xfId="0" applyNumberFormat="1" applyFont="1" applyFill="1" applyBorder="1" applyAlignment="1">
      <alignment horizontal="right" vertical="center"/>
    </xf>
    <xf numFmtId="182" fontId="4" fillId="0" borderId="63" xfId="0" applyNumberFormat="1" applyFont="1" applyFill="1" applyBorder="1" applyAlignment="1">
      <alignment horizontal="right" vertical="center"/>
    </xf>
    <xf numFmtId="182" fontId="4" fillId="0" borderId="18" xfId="0" applyNumberFormat="1" applyFont="1" applyFill="1" applyBorder="1" applyAlignment="1">
      <alignment horizontal="right" vertical="center"/>
    </xf>
    <xf numFmtId="187" fontId="4" fillId="0" borderId="16" xfId="0" applyNumberFormat="1" applyFont="1" applyFill="1" applyBorder="1" applyAlignment="1">
      <alignment horizontal="right" vertical="center"/>
    </xf>
    <xf numFmtId="187" fontId="4" fillId="0" borderId="24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51" xfId="0" applyFont="1" applyFill="1" applyBorder="1" applyAlignment="1">
      <alignment horizontal="right" vertical="center" wrapText="1"/>
    </xf>
    <xf numFmtId="187" fontId="4" fillId="0" borderId="73" xfId="0" applyNumberFormat="1" applyFont="1" applyFill="1" applyBorder="1" applyAlignment="1">
      <alignment horizontal="right" vertical="center"/>
    </xf>
    <xf numFmtId="187" fontId="4" fillId="0" borderId="45" xfId="0" applyNumberFormat="1" applyFont="1" applyFill="1" applyBorder="1" applyAlignment="1">
      <alignment horizontal="right" vertical="center"/>
    </xf>
    <xf numFmtId="187" fontId="4" fillId="0" borderId="39" xfId="0" applyNumberFormat="1" applyFont="1" applyFill="1" applyBorder="1" applyAlignment="1">
      <alignment horizontal="right" vertical="center"/>
    </xf>
    <xf numFmtId="187" fontId="4" fillId="0" borderId="62" xfId="0" applyNumberFormat="1" applyFont="1" applyFill="1" applyBorder="1" applyAlignment="1">
      <alignment horizontal="right" vertical="center"/>
    </xf>
    <xf numFmtId="187" fontId="4" fillId="0" borderId="39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right" vertical="center"/>
    </xf>
    <xf numFmtId="3" fontId="5" fillId="35" borderId="60" xfId="0" applyNumberFormat="1" applyFont="1" applyFill="1" applyBorder="1" applyAlignment="1">
      <alignment horizontal="right" vertical="center"/>
    </xf>
    <xf numFmtId="0" fontId="4" fillId="39" borderId="14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3" fontId="62" fillId="0" borderId="23" xfId="0" applyNumberFormat="1" applyFont="1" applyBorder="1" applyAlignment="1">
      <alignment vertical="center"/>
    </xf>
    <xf numFmtId="3" fontId="62" fillId="0" borderId="46" xfId="0" applyNumberFormat="1" applyFont="1" applyBorder="1" applyAlignment="1">
      <alignment vertical="center"/>
    </xf>
    <xf numFmtId="3" fontId="5" fillId="35" borderId="61" xfId="0" applyNumberFormat="1" applyFont="1" applyFill="1" applyBorder="1" applyAlignment="1">
      <alignment horizontal="right" vertical="center"/>
    </xf>
    <xf numFmtId="3" fontId="63" fillId="0" borderId="39" xfId="0" applyNumberFormat="1" applyFont="1" applyBorder="1" applyAlignment="1">
      <alignment vertical="center"/>
    </xf>
    <xf numFmtId="3" fontId="5" fillId="35" borderId="62" xfId="0" applyNumberFormat="1" applyFont="1" applyFill="1" applyBorder="1" applyAlignment="1">
      <alignment horizontal="right" vertical="center"/>
    </xf>
    <xf numFmtId="3" fontId="64" fillId="0" borderId="23" xfId="0" applyNumberFormat="1" applyFont="1" applyBorder="1" applyAlignment="1">
      <alignment horizontal="right" vertical="top"/>
    </xf>
    <xf numFmtId="3" fontId="62" fillId="0" borderId="46" xfId="0" applyNumberFormat="1" applyFont="1" applyBorder="1" applyAlignment="1">
      <alignment/>
    </xf>
    <xf numFmtId="3" fontId="62" fillId="0" borderId="14" xfId="0" applyNumberFormat="1" applyFont="1" applyBorder="1" applyAlignment="1">
      <alignment vertical="center"/>
    </xf>
    <xf numFmtId="3" fontId="62" fillId="0" borderId="28" xfId="0" applyNumberFormat="1" applyFont="1" applyBorder="1" applyAlignment="1">
      <alignment vertical="center"/>
    </xf>
    <xf numFmtId="3" fontId="63" fillId="0" borderId="38" xfId="0" applyNumberFormat="1" applyFont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3" fontId="62" fillId="0" borderId="14" xfId="0" applyNumberFormat="1" applyFont="1" applyBorder="1" applyAlignment="1">
      <alignment/>
    </xf>
    <xf numFmtId="3" fontId="64" fillId="0" borderId="28" xfId="0" applyNumberFormat="1" applyFont="1" applyBorder="1" applyAlignment="1">
      <alignment horizontal="right" vertical="top"/>
    </xf>
    <xf numFmtId="3" fontId="4" fillId="0" borderId="39" xfId="0" applyNumberFormat="1" applyFont="1" applyFill="1" applyBorder="1" applyAlignment="1">
      <alignment horizontal="right" vertical="center" wrapText="1"/>
    </xf>
    <xf numFmtId="4" fontId="4" fillId="0" borderId="62" xfId="0" applyNumberFormat="1" applyFont="1" applyBorder="1" applyAlignment="1">
      <alignment horizontal="right" vertical="center" wrapText="1"/>
    </xf>
    <xf numFmtId="0" fontId="4" fillId="39" borderId="25" xfId="0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/>
    </xf>
    <xf numFmtId="3" fontId="4" fillId="0" borderId="32" xfId="0" applyNumberFormat="1" applyFont="1" applyBorder="1" applyAlignment="1">
      <alignment horizontal="right" vertical="top" wrapText="1"/>
    </xf>
    <xf numFmtId="3" fontId="11" fillId="0" borderId="23" xfId="0" applyNumberFormat="1" applyFont="1" applyBorder="1" applyAlignment="1">
      <alignment vertical="center" wrapText="1"/>
    </xf>
    <xf numFmtId="3" fontId="11" fillId="0" borderId="46" xfId="0" applyNumberFormat="1" applyFont="1" applyBorder="1" applyAlignment="1">
      <alignment vertical="center" wrapText="1"/>
    </xf>
    <xf numFmtId="3" fontId="4" fillId="0" borderId="25" xfId="0" applyNumberFormat="1" applyFont="1" applyBorder="1" applyAlignment="1">
      <alignment vertical="center" wrapText="1"/>
    </xf>
    <xf numFmtId="0" fontId="4" fillId="36" borderId="44" xfId="0" applyFont="1" applyFill="1" applyBorder="1" applyAlignment="1">
      <alignment vertical="center" wrapText="1"/>
    </xf>
    <xf numFmtId="3" fontId="11" fillId="0" borderId="49" xfId="0" applyNumberFormat="1" applyFont="1" applyBorder="1" applyAlignment="1">
      <alignment vertical="center" wrapText="1"/>
    </xf>
    <xf numFmtId="3" fontId="4" fillId="0" borderId="74" xfId="0" applyNumberFormat="1" applyFont="1" applyBorder="1" applyAlignment="1">
      <alignment vertical="center" wrapText="1"/>
    </xf>
    <xf numFmtId="0" fontId="5" fillId="36" borderId="30" xfId="0" applyFont="1" applyFill="1" applyBorder="1" applyAlignment="1">
      <alignment vertical="center"/>
    </xf>
    <xf numFmtId="3" fontId="4" fillId="0" borderId="12" xfId="0" applyNumberFormat="1" applyFont="1" applyBorder="1" applyAlignment="1">
      <alignment vertical="center" wrapText="1"/>
    </xf>
    <xf numFmtId="3" fontId="11" fillId="0" borderId="56" xfId="0" applyNumberFormat="1" applyFont="1" applyBorder="1" applyAlignment="1">
      <alignment vertical="center" wrapText="1"/>
    </xf>
    <xf numFmtId="3" fontId="11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3" fontId="4" fillId="34" borderId="75" xfId="0" applyNumberFormat="1" applyFont="1" applyFill="1" applyBorder="1" applyAlignment="1">
      <alignment horizontal="right" vertical="center" wrapText="1"/>
    </xf>
    <xf numFmtId="3" fontId="4" fillId="34" borderId="24" xfId="0" applyNumberFormat="1" applyFont="1" applyFill="1" applyBorder="1" applyAlignment="1">
      <alignment horizontal="right" vertical="center" wrapText="1"/>
    </xf>
    <xf numFmtId="4" fontId="4" fillId="0" borderId="56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5" fillId="35" borderId="13" xfId="0" applyNumberFormat="1" applyFont="1" applyFill="1" applyBorder="1" applyAlignment="1">
      <alignment horizontal="right" vertical="center"/>
    </xf>
    <xf numFmtId="3" fontId="4" fillId="39" borderId="14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40" borderId="17" xfId="0" applyNumberFormat="1" applyFont="1" applyFill="1" applyBorder="1" applyAlignment="1">
      <alignment horizontal="right" vertical="center"/>
    </xf>
    <xf numFmtId="4" fontId="4" fillId="40" borderId="42" xfId="0" applyNumberFormat="1" applyFont="1" applyFill="1" applyBorder="1" applyAlignment="1">
      <alignment horizontal="right" vertical="center"/>
    </xf>
    <xf numFmtId="3" fontId="4" fillId="39" borderId="6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201" fontId="4" fillId="39" borderId="24" xfId="0" applyNumberFormat="1" applyFont="1" applyFill="1" applyBorder="1" applyAlignment="1">
      <alignment horizontal="right" vertical="center"/>
    </xf>
    <xf numFmtId="3" fontId="5" fillId="35" borderId="46" xfId="0" applyNumberFormat="1" applyFont="1" applyFill="1" applyBorder="1" applyAlignment="1">
      <alignment horizontal="right" vertical="center"/>
    </xf>
    <xf numFmtId="194" fontId="0" fillId="0" borderId="23" xfId="47" applyNumberFormat="1" applyFont="1" applyBorder="1" applyAlignment="1">
      <alignment/>
    </xf>
    <xf numFmtId="3" fontId="5" fillId="35" borderId="23" xfId="0" applyNumberFormat="1" applyFont="1" applyFill="1" applyBorder="1" applyAlignment="1">
      <alignment horizontal="right" vertical="center"/>
    </xf>
    <xf numFmtId="3" fontId="4" fillId="37" borderId="43" xfId="0" applyNumberFormat="1" applyFont="1" applyFill="1" applyBorder="1" applyAlignment="1">
      <alignment horizontal="right" vertical="center" wrapText="1"/>
    </xf>
    <xf numFmtId="194" fontId="4" fillId="37" borderId="47" xfId="0" applyNumberFormat="1" applyFont="1" applyFill="1" applyBorder="1" applyAlignment="1">
      <alignment horizontal="right" vertical="center" wrapText="1"/>
    </xf>
    <xf numFmtId="186" fontId="5" fillId="35" borderId="59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right" vertical="center"/>
    </xf>
    <xf numFmtId="0" fontId="4" fillId="36" borderId="33" xfId="0" applyFont="1" applyFill="1" applyBorder="1" applyAlignment="1">
      <alignment horizontal="left" vertical="center"/>
    </xf>
    <xf numFmtId="0" fontId="4" fillId="36" borderId="41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35" borderId="51" xfId="0" applyFont="1" applyFill="1" applyBorder="1" applyAlignment="1">
      <alignment horizontal="left" vertical="center" wrapText="1"/>
    </xf>
    <xf numFmtId="0" fontId="5" fillId="36" borderId="75" xfId="0" applyFont="1" applyFill="1" applyBorder="1" applyAlignment="1">
      <alignment vertical="center" wrapText="1"/>
    </xf>
    <xf numFmtId="0" fontId="5" fillId="36" borderId="73" xfId="0" applyFont="1" applyFill="1" applyBorder="1" applyAlignment="1">
      <alignment vertical="center" wrapText="1"/>
    </xf>
    <xf numFmtId="0" fontId="5" fillId="35" borderId="30" xfId="0" applyFont="1" applyFill="1" applyBorder="1" applyAlignment="1">
      <alignment vertical="center" wrapText="1"/>
    </xf>
    <xf numFmtId="0" fontId="4" fillId="35" borderId="59" xfId="0" applyFont="1" applyFill="1" applyBorder="1" applyAlignment="1">
      <alignment vertical="center" wrapText="1"/>
    </xf>
    <xf numFmtId="0" fontId="4" fillId="36" borderId="63" xfId="0" applyFont="1" applyFill="1" applyBorder="1" applyAlignment="1">
      <alignment wrapText="1"/>
    </xf>
    <xf numFmtId="0" fontId="4" fillId="36" borderId="69" xfId="0" applyFont="1" applyFill="1" applyBorder="1" applyAlignment="1">
      <alignment wrapText="1"/>
    </xf>
    <xf numFmtId="0" fontId="4" fillId="36" borderId="47" xfId="0" applyFont="1" applyFill="1" applyBorder="1" applyAlignment="1">
      <alignment vertical="center" wrapText="1"/>
    </xf>
    <xf numFmtId="0" fontId="4" fillId="36" borderId="61" xfId="0" applyFont="1" applyFill="1" applyBorder="1" applyAlignment="1">
      <alignment vertical="center" wrapText="1"/>
    </xf>
    <xf numFmtId="0" fontId="4" fillId="36" borderId="47" xfId="0" applyFont="1" applyFill="1" applyBorder="1" applyAlignment="1">
      <alignment wrapText="1"/>
    </xf>
    <xf numFmtId="0" fontId="4" fillId="36" borderId="61" xfId="0" applyFont="1" applyFill="1" applyBorder="1" applyAlignment="1">
      <alignment wrapText="1"/>
    </xf>
    <xf numFmtId="0" fontId="4" fillId="36" borderId="45" xfId="0" applyFont="1" applyFill="1" applyBorder="1" applyAlignment="1">
      <alignment horizontal="left" vertical="center" wrapText="1"/>
    </xf>
    <xf numFmtId="0" fontId="4" fillId="36" borderId="62" xfId="0" applyFont="1" applyFill="1" applyBorder="1" applyAlignment="1">
      <alignment horizontal="left" vertical="center" wrapText="1"/>
    </xf>
    <xf numFmtId="182" fontId="4" fillId="0" borderId="27" xfId="0" applyNumberFormat="1" applyFont="1" applyFill="1" applyBorder="1" applyAlignment="1">
      <alignment horizontal="right" vertical="center"/>
    </xf>
    <xf numFmtId="182" fontId="4" fillId="0" borderId="41" xfId="0" applyNumberFormat="1" applyFont="1" applyFill="1" applyBorder="1" applyAlignment="1">
      <alignment horizontal="right" vertical="center"/>
    </xf>
    <xf numFmtId="0" fontId="5" fillId="35" borderId="70" xfId="0" applyFont="1" applyFill="1" applyBorder="1" applyAlignment="1">
      <alignment vertical="center" wrapText="1"/>
    </xf>
    <xf numFmtId="0" fontId="5" fillId="35" borderId="76" xfId="0" applyFont="1" applyFill="1" applyBorder="1" applyAlignment="1">
      <alignment vertical="center" wrapText="1"/>
    </xf>
    <xf numFmtId="0" fontId="5" fillId="35" borderId="37" xfId="0" applyFont="1" applyFill="1" applyBorder="1" applyAlignment="1">
      <alignment vertical="center" wrapText="1"/>
    </xf>
    <xf numFmtId="0" fontId="65" fillId="41" borderId="0" xfId="0" applyFont="1" applyFill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35" borderId="77" xfId="0" applyFont="1" applyFill="1" applyBorder="1" applyAlignment="1">
      <alignment vertical="center" wrapText="1"/>
    </xf>
    <xf numFmtId="0" fontId="4" fillId="35" borderId="78" xfId="0" applyFont="1" applyFill="1" applyBorder="1" applyAlignment="1">
      <alignment vertical="center" wrapText="1"/>
    </xf>
    <xf numFmtId="0" fontId="4" fillId="35" borderId="34" xfId="0" applyFont="1" applyFill="1" applyBorder="1" applyAlignment="1">
      <alignment vertical="center" wrapText="1"/>
    </xf>
    <xf numFmtId="0" fontId="4" fillId="35" borderId="68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horizontal="left" vertical="center"/>
    </xf>
    <xf numFmtId="0" fontId="4" fillId="36" borderId="40" xfId="0" applyFont="1" applyFill="1" applyBorder="1" applyAlignment="1">
      <alignment vertical="center"/>
    </xf>
    <xf numFmtId="0" fontId="4" fillId="36" borderId="31" xfId="0" applyFont="1" applyFill="1" applyBorder="1" applyAlignment="1">
      <alignment wrapText="1"/>
    </xf>
    <xf numFmtId="0" fontId="4" fillId="36" borderId="67" xfId="0" applyFont="1" applyFill="1" applyBorder="1" applyAlignment="1">
      <alignment wrapText="1"/>
    </xf>
    <xf numFmtId="10" fontId="4" fillId="0" borderId="24" xfId="0" applyNumberFormat="1" applyFont="1" applyFill="1" applyBorder="1" applyAlignment="1">
      <alignment horizontal="right" vertical="center"/>
    </xf>
    <xf numFmtId="10" fontId="4" fillId="0" borderId="35" xfId="0" applyNumberFormat="1" applyFont="1" applyFill="1" applyBorder="1" applyAlignment="1">
      <alignment horizontal="right" vertical="center"/>
    </xf>
    <xf numFmtId="0" fontId="4" fillId="36" borderId="29" xfId="0" applyFont="1" applyFill="1" applyBorder="1" applyAlignment="1">
      <alignment horizontal="left" vertical="center"/>
    </xf>
    <xf numFmtId="0" fontId="4" fillId="36" borderId="42" xfId="0" applyFont="1" applyFill="1" applyBorder="1" applyAlignment="1">
      <alignment vertical="center"/>
    </xf>
    <xf numFmtId="182" fontId="4" fillId="34" borderId="36" xfId="0" applyNumberFormat="1" applyFont="1" applyFill="1" applyBorder="1" applyAlignment="1">
      <alignment horizontal="right" vertical="center"/>
    </xf>
    <xf numFmtId="182" fontId="4" fillId="34" borderId="79" xfId="0" applyNumberFormat="1" applyFont="1" applyFill="1" applyBorder="1" applyAlignment="1">
      <alignment horizontal="right" vertical="center"/>
    </xf>
    <xf numFmtId="3" fontId="4" fillId="34" borderId="31" xfId="0" applyNumberFormat="1" applyFont="1" applyFill="1" applyBorder="1" applyAlignment="1">
      <alignment horizontal="right" vertical="center"/>
    </xf>
    <xf numFmtId="3" fontId="4" fillId="34" borderId="67" xfId="0" applyNumberFormat="1" applyFont="1" applyFill="1" applyBorder="1" applyAlignment="1">
      <alignment horizontal="right" vertical="center"/>
    </xf>
    <xf numFmtId="3" fontId="5" fillId="34" borderId="25" xfId="0" applyNumberFormat="1" applyFont="1" applyFill="1" applyBorder="1" applyAlignment="1">
      <alignment horizontal="right" vertical="center"/>
    </xf>
    <xf numFmtId="3" fontId="5" fillId="34" borderId="71" xfId="0" applyNumberFormat="1" applyFont="1" applyFill="1" applyBorder="1" applyAlignment="1">
      <alignment horizontal="right" vertical="center"/>
    </xf>
    <xf numFmtId="10" fontId="4" fillId="0" borderId="18" xfId="0" applyNumberFormat="1" applyFont="1" applyFill="1" applyBorder="1" applyAlignment="1">
      <alignment horizontal="right" vertical="center"/>
    </xf>
    <xf numFmtId="10" fontId="4" fillId="0" borderId="19" xfId="0" applyNumberFormat="1" applyFont="1" applyFill="1" applyBorder="1" applyAlignment="1">
      <alignment horizontal="right" vertical="center"/>
    </xf>
    <xf numFmtId="10" fontId="4" fillId="34" borderId="36" xfId="0" applyNumberFormat="1" applyFont="1" applyFill="1" applyBorder="1" applyAlignment="1">
      <alignment horizontal="right" vertical="center"/>
    </xf>
    <xf numFmtId="10" fontId="4" fillId="34" borderId="79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194" fontId="0" fillId="0" borderId="23" xfId="47" applyNumberFormat="1" applyFont="1" applyBorder="1" applyAlignment="1">
      <alignment horizontal="right" vertical="center"/>
    </xf>
    <xf numFmtId="194" fontId="0" fillId="0" borderId="27" xfId="47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 wrapText="1"/>
    </xf>
    <xf numFmtId="0" fontId="4" fillId="0" borderId="61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 wrapText="1"/>
    </xf>
    <xf numFmtId="0" fontId="4" fillId="0" borderId="64" xfId="0" applyFont="1" applyBorder="1" applyAlignment="1">
      <alignment horizontal="right" vertical="center" wrapText="1"/>
    </xf>
    <xf numFmtId="0" fontId="4" fillId="36" borderId="33" xfId="0" applyFont="1" applyFill="1" applyBorder="1" applyAlignment="1">
      <alignment vertical="center" wrapText="1"/>
    </xf>
    <xf numFmtId="0" fontId="4" fillId="36" borderId="41" xfId="0" applyFont="1" applyFill="1" applyBorder="1" applyAlignment="1">
      <alignment vertical="center" wrapText="1"/>
    </xf>
    <xf numFmtId="0" fontId="4" fillId="0" borderId="46" xfId="0" applyFont="1" applyBorder="1" applyAlignment="1">
      <alignment horizontal="right" vertical="center" wrapText="1"/>
    </xf>
    <xf numFmtId="0" fontId="4" fillId="0" borderId="60" xfId="0" applyFont="1" applyBorder="1" applyAlignment="1">
      <alignment horizontal="right" vertical="center" wrapText="1"/>
    </xf>
    <xf numFmtId="0" fontId="4" fillId="36" borderId="29" xfId="0" applyFont="1" applyFill="1" applyBorder="1" applyAlignment="1">
      <alignment vertical="center" wrapText="1"/>
    </xf>
    <xf numFmtId="0" fontId="4" fillId="36" borderId="42" xfId="0" applyFont="1" applyFill="1" applyBorder="1" applyAlignment="1">
      <alignment vertical="center" wrapText="1"/>
    </xf>
    <xf numFmtId="182" fontId="4" fillId="0" borderId="23" xfId="0" applyNumberFormat="1" applyFont="1" applyFill="1" applyBorder="1" applyAlignment="1">
      <alignment horizontal="right" vertical="center"/>
    </xf>
    <xf numFmtId="0" fontId="4" fillId="36" borderId="33" xfId="0" applyFont="1" applyFill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3" fontId="4" fillId="34" borderId="36" xfId="0" applyNumberFormat="1" applyFont="1" applyFill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36" borderId="34" xfId="0" applyFont="1" applyFill="1" applyBorder="1" applyAlignment="1">
      <alignment vertical="center"/>
    </xf>
    <xf numFmtId="0" fontId="4" fillId="36" borderId="68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2" fontId="4" fillId="0" borderId="74" xfId="0" applyNumberFormat="1" applyFont="1" applyFill="1" applyBorder="1" applyAlignment="1">
      <alignment horizontal="right" vertical="center"/>
    </xf>
    <xf numFmtId="0" fontId="4" fillId="0" borderId="80" xfId="0" applyFont="1" applyBorder="1" applyAlignment="1">
      <alignment horizontal="right" vertical="center"/>
    </xf>
    <xf numFmtId="3" fontId="6" fillId="37" borderId="25" xfId="0" applyNumberFormat="1" applyFont="1" applyFill="1" applyBorder="1" applyAlignment="1">
      <alignment horizontal="right" vertical="center" wrapText="1"/>
    </xf>
    <xf numFmtId="3" fontId="6" fillId="37" borderId="14" xfId="0" applyNumberFormat="1" applyFont="1" applyFill="1" applyBorder="1" applyAlignment="1">
      <alignment horizontal="right" vertical="center" wrapText="1"/>
    </xf>
    <xf numFmtId="0" fontId="4" fillId="36" borderId="33" xfId="0" applyFont="1" applyFill="1" applyBorder="1" applyAlignment="1">
      <alignment wrapText="1"/>
    </xf>
    <xf numFmtId="0" fontId="4" fillId="36" borderId="41" xfId="0" applyFont="1" applyFill="1" applyBorder="1" applyAlignment="1">
      <alignment wrapText="1"/>
    </xf>
    <xf numFmtId="194" fontId="4" fillId="37" borderId="33" xfId="0" applyNumberFormat="1" applyFont="1" applyFill="1" applyBorder="1" applyAlignment="1">
      <alignment horizontal="right" vertical="center" wrapText="1"/>
    </xf>
    <xf numFmtId="194" fontId="4" fillId="37" borderId="28" xfId="0" applyNumberFormat="1" applyFont="1" applyFill="1" applyBorder="1" applyAlignment="1">
      <alignment horizontal="right" vertical="center" wrapText="1"/>
    </xf>
    <xf numFmtId="182" fontId="4" fillId="0" borderId="49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3" fontId="4" fillId="34" borderId="25" xfId="0" applyNumberFormat="1" applyFont="1" applyFill="1" applyBorder="1" applyAlignment="1">
      <alignment horizontal="right" vertical="center"/>
    </xf>
    <xf numFmtId="0" fontId="6" fillId="37" borderId="27" xfId="0" applyFont="1" applyFill="1" applyBorder="1" applyAlignment="1">
      <alignment horizontal="right" vertical="center" wrapText="1"/>
    </xf>
    <xf numFmtId="0" fontId="6" fillId="37" borderId="28" xfId="0" applyFont="1" applyFill="1" applyBorder="1" applyAlignment="1">
      <alignment horizontal="right" vertical="center" wrapText="1"/>
    </xf>
    <xf numFmtId="0" fontId="4" fillId="36" borderId="31" xfId="0" applyFont="1" applyFill="1" applyBorder="1" applyAlignment="1">
      <alignment vertical="center"/>
    </xf>
    <xf numFmtId="0" fontId="4" fillId="36" borderId="67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right" vertical="center" wrapText="1"/>
    </xf>
    <xf numFmtId="0" fontId="4" fillId="34" borderId="51" xfId="0" applyFont="1" applyFill="1" applyBorder="1" applyAlignment="1">
      <alignment horizontal="right" vertical="center" wrapText="1"/>
    </xf>
    <xf numFmtId="3" fontId="4" fillId="37" borderId="31" xfId="0" applyNumberFormat="1" applyFont="1" applyFill="1" applyBorder="1" applyAlignment="1">
      <alignment horizontal="right" vertical="center" wrapText="1"/>
    </xf>
    <xf numFmtId="3" fontId="4" fillId="37" borderId="14" xfId="0" applyNumberFormat="1" applyFont="1" applyFill="1" applyBorder="1" applyAlignment="1">
      <alignment horizontal="right" vertical="center" wrapText="1"/>
    </xf>
    <xf numFmtId="0" fontId="4" fillId="0" borderId="57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52" xfId="0" applyFont="1" applyBorder="1" applyAlignment="1">
      <alignment horizontal="center"/>
    </xf>
    <xf numFmtId="0" fontId="4" fillId="36" borderId="81" xfId="0" applyFont="1" applyFill="1" applyBorder="1" applyAlignment="1">
      <alignment vertical="center" wrapText="1"/>
    </xf>
    <xf numFmtId="0" fontId="4" fillId="36" borderId="40" xfId="0" applyFont="1" applyFill="1" applyBorder="1" applyAlignment="1">
      <alignment vertical="center" wrapText="1"/>
    </xf>
    <xf numFmtId="0" fontId="4" fillId="0" borderId="57" xfId="0" applyFont="1" applyBorder="1" applyAlignment="1">
      <alignment horizontal="center"/>
    </xf>
    <xf numFmtId="0" fontId="4" fillId="34" borderId="11" xfId="0" applyNumberFormat="1" applyFont="1" applyFill="1" applyBorder="1" applyAlignment="1">
      <alignment horizontal="right" vertical="center" wrapText="1"/>
    </xf>
    <xf numFmtId="0" fontId="4" fillId="34" borderId="51" xfId="0" applyNumberFormat="1" applyFont="1" applyFill="1" applyBorder="1" applyAlignment="1">
      <alignment horizontal="right" vertical="center" wrapText="1"/>
    </xf>
    <xf numFmtId="0" fontId="4" fillId="36" borderId="82" xfId="0" applyFont="1" applyFill="1" applyBorder="1" applyAlignment="1">
      <alignment vertical="center" wrapText="1"/>
    </xf>
    <xf numFmtId="0" fontId="4" fillId="36" borderId="28" xfId="0" applyFont="1" applyFill="1" applyBorder="1" applyAlignment="1">
      <alignment vertical="center"/>
    </xf>
    <xf numFmtId="0" fontId="4" fillId="36" borderId="27" xfId="0" applyFont="1" applyFill="1" applyBorder="1" applyAlignment="1">
      <alignment vertical="center"/>
    </xf>
    <xf numFmtId="0" fontId="5" fillId="36" borderId="30" xfId="0" applyFont="1" applyFill="1" applyBorder="1" applyAlignment="1">
      <alignment vertical="center" wrapText="1"/>
    </xf>
    <xf numFmtId="0" fontId="5" fillId="36" borderId="59" xfId="0" applyFont="1" applyFill="1" applyBorder="1" applyAlignment="1">
      <alignment vertical="center" wrapText="1"/>
    </xf>
    <xf numFmtId="0" fontId="4" fillId="36" borderId="80" xfId="0" applyFont="1" applyFill="1" applyBorder="1" applyAlignment="1">
      <alignment vertical="center" wrapText="1"/>
    </xf>
    <xf numFmtId="0" fontId="4" fillId="0" borderId="58" xfId="0" applyFont="1" applyBorder="1" applyAlignment="1">
      <alignment horizontal="center"/>
    </xf>
    <xf numFmtId="0" fontId="4" fillId="36" borderId="58" xfId="0" applyFont="1" applyFill="1" applyBorder="1" applyAlignment="1">
      <alignment vertical="center" wrapText="1"/>
    </xf>
    <xf numFmtId="0" fontId="4" fillId="36" borderId="68" xfId="0" applyFont="1" applyFill="1" applyBorder="1" applyAlignment="1">
      <alignment vertical="center" wrapText="1"/>
    </xf>
    <xf numFmtId="0" fontId="4" fillId="36" borderId="42" xfId="0" applyFont="1" applyFill="1" applyBorder="1" applyAlignment="1">
      <alignment horizontal="left" vertical="center"/>
    </xf>
    <xf numFmtId="0" fontId="4" fillId="36" borderId="71" xfId="0" applyFont="1" applyFill="1" applyBorder="1" applyAlignment="1">
      <alignment vertical="center" wrapText="1"/>
    </xf>
    <xf numFmtId="0" fontId="4" fillId="36" borderId="30" xfId="0" applyFont="1" applyFill="1" applyBorder="1" applyAlignment="1">
      <alignment horizontal="left" vertical="center"/>
    </xf>
    <xf numFmtId="0" fontId="4" fillId="36" borderId="59" xfId="0" applyFont="1" applyFill="1" applyBorder="1" applyAlignment="1">
      <alignment horizontal="left" vertical="center"/>
    </xf>
    <xf numFmtId="0" fontId="4" fillId="36" borderId="58" xfId="0" applyFont="1" applyFill="1" applyBorder="1" applyAlignment="1">
      <alignment vertical="center"/>
    </xf>
    <xf numFmtId="0" fontId="4" fillId="36" borderId="29" xfId="0" applyFont="1" applyFill="1" applyBorder="1" applyAlignment="1">
      <alignment vertical="center"/>
    </xf>
    <xf numFmtId="0" fontId="4" fillId="36" borderId="79" xfId="0" applyFont="1" applyFill="1" applyBorder="1" applyAlignment="1">
      <alignment vertical="center"/>
    </xf>
    <xf numFmtId="0" fontId="4" fillId="36" borderId="26" xfId="0" applyFont="1" applyFill="1" applyBorder="1" applyAlignment="1">
      <alignment vertical="center"/>
    </xf>
    <xf numFmtId="3" fontId="4" fillId="0" borderId="46" xfId="0" applyNumberFormat="1" applyFont="1" applyBorder="1" applyAlignment="1">
      <alignment horizontal="right" vertical="center" wrapText="1"/>
    </xf>
    <xf numFmtId="3" fontId="4" fillId="0" borderId="60" xfId="0" applyNumberFormat="1" applyFont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3" fontId="4" fillId="34" borderId="51" xfId="0" applyNumberFormat="1" applyFont="1" applyFill="1" applyBorder="1" applyAlignment="1">
      <alignment horizontal="right" vertical="center" wrapText="1"/>
    </xf>
    <xf numFmtId="0" fontId="5" fillId="0" borderId="58" xfId="0" applyFont="1" applyFill="1" applyBorder="1" applyAlignment="1">
      <alignment vertical="center" wrapText="1"/>
    </xf>
    <xf numFmtId="0" fontId="4" fillId="0" borderId="58" xfId="0" applyFont="1" applyBorder="1" applyAlignment="1">
      <alignment vertical="center"/>
    </xf>
    <xf numFmtId="0" fontId="5" fillId="36" borderId="52" xfId="0" applyFont="1" applyFill="1" applyBorder="1" applyAlignment="1">
      <alignment horizontal="center" vertical="center"/>
    </xf>
    <xf numFmtId="0" fontId="5" fillId="36" borderId="5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36" borderId="71" xfId="0" applyFont="1" applyFill="1" applyBorder="1" applyAlignment="1">
      <alignment vertical="center"/>
    </xf>
    <xf numFmtId="3" fontId="4" fillId="0" borderId="49" xfId="0" applyNumberFormat="1" applyFont="1" applyBorder="1" applyAlignment="1">
      <alignment horizontal="right" vertical="center" wrapText="1"/>
    </xf>
    <xf numFmtId="3" fontId="4" fillId="0" borderId="64" xfId="0" applyNumberFormat="1" applyFont="1" applyBorder="1" applyAlignment="1">
      <alignment horizontal="right" vertical="center" wrapText="1"/>
    </xf>
    <xf numFmtId="0" fontId="4" fillId="36" borderId="31" xfId="0" applyFont="1" applyFill="1" applyBorder="1" applyAlignment="1">
      <alignment horizontal="left" vertical="center"/>
    </xf>
    <xf numFmtId="0" fontId="4" fillId="36" borderId="67" xfId="0" applyFont="1" applyFill="1" applyBorder="1" applyAlignment="1">
      <alignment horizontal="left" vertical="center"/>
    </xf>
    <xf numFmtId="0" fontId="5" fillId="35" borderId="66" xfId="0" applyFont="1" applyFill="1" applyBorder="1" applyAlignment="1">
      <alignment horizontal="center" vertical="center" wrapText="1"/>
    </xf>
    <xf numFmtId="0" fontId="5" fillId="35" borderId="75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vertical="center" wrapText="1"/>
    </xf>
    <xf numFmtId="0" fontId="4" fillId="0" borderId="68" xfId="0" applyFont="1" applyBorder="1" applyAlignment="1">
      <alignment vertical="center"/>
    </xf>
    <xf numFmtId="0" fontId="4" fillId="35" borderId="78" xfId="0" applyFont="1" applyFill="1" applyBorder="1" applyAlignment="1">
      <alignment vertical="center"/>
    </xf>
    <xf numFmtId="0" fontId="5" fillId="35" borderId="34" xfId="0" applyFont="1" applyFill="1" applyBorder="1" applyAlignment="1">
      <alignment vertical="center" wrapText="1"/>
    </xf>
    <xf numFmtId="0" fontId="4" fillId="35" borderId="68" xfId="0" applyFont="1" applyFill="1" applyBorder="1" applyAlignment="1">
      <alignment vertical="center"/>
    </xf>
    <xf numFmtId="0" fontId="5" fillId="35" borderId="52" xfId="0" applyFont="1" applyFill="1" applyBorder="1" applyAlignment="1">
      <alignment vertical="center" wrapText="1"/>
    </xf>
    <xf numFmtId="0" fontId="4" fillId="35" borderId="52" xfId="0" applyFont="1" applyFill="1" applyBorder="1" applyAlignment="1">
      <alignment vertical="center" wrapText="1"/>
    </xf>
    <xf numFmtId="0" fontId="4" fillId="36" borderId="34" xfId="0" applyFont="1" applyFill="1" applyBorder="1" applyAlignment="1">
      <alignment horizontal="left" vertical="center" wrapText="1"/>
    </xf>
    <xf numFmtId="0" fontId="4" fillId="36" borderId="6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35" borderId="43" xfId="0" applyFont="1" applyFill="1" applyBorder="1" applyAlignment="1">
      <alignment vertical="center" wrapText="1"/>
    </xf>
    <xf numFmtId="0" fontId="4" fillId="35" borderId="60" xfId="0" applyFont="1" applyFill="1" applyBorder="1" applyAlignment="1">
      <alignment vertical="center"/>
    </xf>
    <xf numFmtId="0" fontId="4" fillId="0" borderId="45" xfId="0" applyFont="1" applyBorder="1" applyAlignment="1">
      <alignment/>
    </xf>
    <xf numFmtId="0" fontId="4" fillId="0" borderId="62" xfId="0" applyFont="1" applyBorder="1" applyAlignment="1">
      <alignment/>
    </xf>
    <xf numFmtId="0" fontId="4" fillId="34" borderId="71" xfId="0" applyFont="1" applyFill="1" applyBorder="1" applyAlignment="1">
      <alignment vertical="center"/>
    </xf>
    <xf numFmtId="186" fontId="4" fillId="0" borderId="57" xfId="0" applyNumberFormat="1" applyFont="1" applyFill="1" applyBorder="1" applyAlignment="1">
      <alignment horizontal="left" vertical="center"/>
    </xf>
    <xf numFmtId="0" fontId="5" fillId="35" borderId="7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35" borderId="43" xfId="0" applyFont="1" applyFill="1" applyBorder="1" applyAlignment="1">
      <alignment horizontal="left" vertical="center"/>
    </xf>
    <xf numFmtId="0" fontId="5" fillId="35" borderId="60" xfId="0" applyFont="1" applyFill="1" applyBorder="1" applyAlignment="1">
      <alignment horizontal="left" vertical="center"/>
    </xf>
    <xf numFmtId="0" fontId="4" fillId="35" borderId="45" xfId="0" applyFont="1" applyFill="1" applyBorder="1" applyAlignment="1">
      <alignment horizontal="left" vertical="center"/>
    </xf>
    <xf numFmtId="0" fontId="4" fillId="35" borderId="62" xfId="0" applyFont="1" applyFill="1" applyBorder="1" applyAlignment="1">
      <alignment horizontal="left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201" fontId="4" fillId="39" borderId="36" xfId="0" applyNumberFormat="1" applyFont="1" applyFill="1" applyBorder="1" applyAlignment="1">
      <alignment horizontal="right" vertical="center"/>
    </xf>
    <xf numFmtId="201" fontId="4" fillId="39" borderId="42" xfId="0" applyNumberFormat="1" applyFont="1" applyFill="1" applyBorder="1" applyAlignment="1">
      <alignment horizontal="right" vertical="center"/>
    </xf>
    <xf numFmtId="0" fontId="10" fillId="42" borderId="0" xfId="0" applyFont="1" applyFill="1" applyBorder="1" applyAlignment="1">
      <alignment horizontal="left" wrapText="1"/>
    </xf>
    <xf numFmtId="3" fontId="62" fillId="0" borderId="46" xfId="0" applyNumberFormat="1" applyFont="1" applyBorder="1" applyAlignment="1">
      <alignment horizontal="right"/>
    </xf>
    <xf numFmtId="3" fontId="62" fillId="0" borderId="25" xfId="0" applyNumberFormat="1" applyFont="1" applyBorder="1" applyAlignment="1">
      <alignment horizontal="right"/>
    </xf>
    <xf numFmtId="3" fontId="62" fillId="0" borderId="46" xfId="0" applyNumberFormat="1" applyFont="1" applyBorder="1" applyAlignment="1">
      <alignment horizontal="right" vertical="center"/>
    </xf>
    <xf numFmtId="0" fontId="5" fillId="35" borderId="43" xfId="0" applyFont="1" applyFill="1" applyBorder="1" applyAlignment="1">
      <alignment horizontal="left" vertical="center" wrapText="1"/>
    </xf>
    <xf numFmtId="0" fontId="5" fillId="35" borderId="60" xfId="0" applyFont="1" applyFill="1" applyBorder="1" applyAlignment="1">
      <alignment horizontal="left" vertical="center" wrapText="1"/>
    </xf>
    <xf numFmtId="0" fontId="5" fillId="35" borderId="47" xfId="0" applyFont="1" applyFill="1" applyBorder="1" applyAlignment="1">
      <alignment horizontal="left" vertical="center" wrapText="1"/>
    </xf>
    <xf numFmtId="0" fontId="5" fillId="35" borderId="61" xfId="0" applyFont="1" applyFill="1" applyBorder="1" applyAlignment="1">
      <alignment horizontal="left" vertical="center" wrapText="1"/>
    </xf>
    <xf numFmtId="0" fontId="5" fillId="35" borderId="45" xfId="0" applyFont="1" applyFill="1" applyBorder="1" applyAlignment="1">
      <alignment horizontal="left" vertical="center" wrapText="1"/>
    </xf>
    <xf numFmtId="0" fontId="5" fillId="35" borderId="62" xfId="0" applyFont="1" applyFill="1" applyBorder="1" applyAlignment="1">
      <alignment horizontal="left" vertical="center" wrapText="1"/>
    </xf>
    <xf numFmtId="3" fontId="62" fillId="0" borderId="23" xfId="0" applyNumberFormat="1" applyFont="1" applyBorder="1" applyAlignment="1">
      <alignment horizontal="right" vertical="center"/>
    </xf>
    <xf numFmtId="3" fontId="63" fillId="0" borderId="39" xfId="0" applyNumberFormat="1" applyFont="1" applyBorder="1" applyAlignment="1">
      <alignment horizontal="right" vertical="center"/>
    </xf>
    <xf numFmtId="0" fontId="5" fillId="35" borderId="77" xfId="0" applyFont="1" applyFill="1" applyBorder="1" applyAlignment="1">
      <alignment horizontal="left" vertical="center" wrapText="1"/>
    </xf>
    <xf numFmtId="0" fontId="5" fillId="35" borderId="78" xfId="0" applyFont="1" applyFill="1" applyBorder="1" applyAlignment="1">
      <alignment horizontal="left" vertical="center" wrapText="1"/>
    </xf>
    <xf numFmtId="0" fontId="5" fillId="35" borderId="72" xfId="0" applyFont="1" applyFill="1" applyBorder="1" applyAlignment="1">
      <alignment horizontal="left" vertical="center" wrapText="1"/>
    </xf>
    <xf numFmtId="0" fontId="5" fillId="35" borderId="83" xfId="0" applyFont="1" applyFill="1" applyBorder="1" applyAlignment="1">
      <alignment horizontal="left" vertical="center" wrapText="1"/>
    </xf>
    <xf numFmtId="0" fontId="5" fillId="35" borderId="34" xfId="0" applyFont="1" applyFill="1" applyBorder="1" applyAlignment="1">
      <alignment horizontal="left" vertical="center" wrapText="1"/>
    </xf>
    <xf numFmtId="0" fontId="5" fillId="35" borderId="68" xfId="0" applyFont="1" applyFill="1" applyBorder="1" applyAlignment="1">
      <alignment horizontal="left" vertical="center" wrapText="1"/>
    </xf>
    <xf numFmtId="3" fontId="62" fillId="0" borderId="23" xfId="0" applyNumberFormat="1" applyFont="1" applyBorder="1" applyAlignment="1">
      <alignment horizontal="right"/>
    </xf>
    <xf numFmtId="3" fontId="62" fillId="0" borderId="27" xfId="0" applyNumberFormat="1" applyFont="1" applyBorder="1" applyAlignment="1">
      <alignment horizontal="right"/>
    </xf>
    <xf numFmtId="3" fontId="62" fillId="0" borderId="39" xfId="0" applyNumberFormat="1" applyFont="1" applyBorder="1" applyAlignment="1">
      <alignment horizontal="right"/>
    </xf>
    <xf numFmtId="3" fontId="62" fillId="0" borderId="36" xfId="0" applyNumberFormat="1" applyFont="1" applyBorder="1" applyAlignment="1">
      <alignment horizontal="right"/>
    </xf>
    <xf numFmtId="0" fontId="4" fillId="35" borderId="59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wrapText="1"/>
    </xf>
    <xf numFmtId="4" fontId="5" fillId="0" borderId="24" xfId="0" applyNumberFormat="1" applyFont="1" applyBorder="1" applyAlignment="1">
      <alignment horizontal="right" vertical="center" wrapText="1"/>
    </xf>
    <xf numFmtId="0" fontId="41" fillId="0" borderId="0" xfId="0" applyFont="1" applyAlignment="1">
      <alignment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Tabelle1_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7341484"/>
        <c:axId val="21855629"/>
      </c:bar3DChart>
      <c:catAx>
        <c:axId val="17341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1855629"/>
        <c:crosses val="autoZero"/>
        <c:auto val="1"/>
        <c:lblOffset val="100"/>
        <c:tickLblSkip val="1"/>
        <c:noMultiLvlLbl val="0"/>
      </c:catAx>
      <c:valAx>
        <c:axId val="21855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73414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Sachverständigengutachten 2022
 Fachbereiche</a:t>
            </a:r>
          </a:p>
        </c:rich>
      </c:tx>
      <c:layout>
        <c:manualLayout>
          <c:xMode val="factor"/>
          <c:yMode val="factor"/>
          <c:x val="-0.05225"/>
          <c:y val="0.00275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3075"/>
          <c:y val="0.16075"/>
          <c:w val="0.936"/>
          <c:h val="0.742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21661778"/>
        <c:axId val="60738275"/>
      </c:bar3DChart>
      <c:catAx>
        <c:axId val="21661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738275"/>
        <c:crosses val="autoZero"/>
        <c:auto val="1"/>
        <c:lblOffset val="100"/>
        <c:tickLblSkip val="1"/>
        <c:noMultiLvlLbl val="0"/>
      </c:catAx>
      <c:valAx>
        <c:axId val="60738275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6617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2482934"/>
        <c:axId val="25475495"/>
      </c:bar3DChart>
      <c:catAx>
        <c:axId val="62482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25475495"/>
        <c:crosses val="autoZero"/>
        <c:auto val="1"/>
        <c:lblOffset val="100"/>
        <c:tickLblSkip val="1"/>
        <c:noMultiLvlLbl val="0"/>
      </c:catAx>
      <c:valAx>
        <c:axId val="25475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24829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7952864"/>
        <c:axId val="50249185"/>
      </c:bar3DChart>
      <c:catAx>
        <c:axId val="279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0249185"/>
        <c:crosses val="autoZero"/>
        <c:auto val="1"/>
        <c:lblOffset val="100"/>
        <c:tickLblSkip val="1"/>
        <c:noMultiLvlLbl val="0"/>
      </c:catAx>
      <c:valAx>
        <c:axId val="50249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79528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9589482"/>
        <c:axId val="43652155"/>
      </c:bar3DChart>
      <c:catAx>
        <c:axId val="4958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43652155"/>
        <c:crosses val="autoZero"/>
        <c:auto val="1"/>
        <c:lblOffset val="100"/>
        <c:tickLblSkip val="1"/>
        <c:noMultiLvlLbl val="0"/>
      </c:catAx>
      <c:valAx>
        <c:axId val="43652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95894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7325076"/>
        <c:axId val="46163637"/>
      </c:bar3DChart>
      <c:catAx>
        <c:axId val="5732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6163637"/>
        <c:crosses val="autoZero"/>
        <c:auto val="1"/>
        <c:lblOffset val="100"/>
        <c:tickLblSkip val="1"/>
        <c:noMultiLvlLbl val="0"/>
      </c:catAx>
      <c:valAx>
        <c:axId val="46163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73250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2819550"/>
        <c:axId val="48267087"/>
      </c:bar3DChart>
      <c:catAx>
        <c:axId val="128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48267087"/>
        <c:crosses val="autoZero"/>
        <c:auto val="1"/>
        <c:lblOffset val="100"/>
        <c:tickLblSkip val="1"/>
        <c:noMultiLvlLbl val="0"/>
      </c:catAx>
      <c:valAx>
        <c:axId val="48267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281955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 Schlichtungsverfahren 2022</a:t>
            </a:r>
          </a:p>
        </c:rich>
      </c:tx>
      <c:layout>
        <c:manualLayout>
          <c:xMode val="factor"/>
          <c:yMode val="factor"/>
          <c:x val="-0.167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276"/>
          <c:w val="0.48725"/>
          <c:h val="0.6485"/>
        </c:manualLayout>
      </c:layout>
      <c:pie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FB564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CA0237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CA0237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solidFill>
                <a:srgbClr val="CA0237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25"/>
          <c:y val="0.43475"/>
          <c:w val="0.167"/>
          <c:h val="0.1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Einigungsquote bei  abgeschlossenen Schlichtungen 2022</a:t>
            </a:r>
          </a:p>
        </c:rich>
      </c:tx>
      <c:layout>
        <c:manualLayout>
          <c:xMode val="factor"/>
          <c:yMode val="factor"/>
          <c:x val="-0.0775"/>
          <c:y val="0.05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"/>
          <c:y val="0.29425"/>
          <c:w val="0.33"/>
          <c:h val="0.48625"/>
        </c:manualLayout>
      </c:layout>
      <c:pieChart>
        <c:varyColors val="1"/>
        <c:ser>
          <c:idx val="0"/>
          <c:order val="0"/>
          <c:spPr>
            <a:solidFill>
              <a:srgbClr val="CA0237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FB564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CA0237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D40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975"/>
          <c:y val="0.28725"/>
          <c:w val="0.33575"/>
          <c:h val="0.41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2022 - Bundesländer</a:t>
            </a:r>
          </a:p>
        </c:rich>
      </c:tx>
      <c:layout>
        <c:manualLayout>
          <c:xMode val="factor"/>
          <c:yMode val="factor"/>
          <c:x val="-0.047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6675"/>
          <c:w val="0.966"/>
          <c:h val="0.79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31750600"/>
        <c:axId val="17319945"/>
      </c:bar3DChart>
      <c:catAx>
        <c:axId val="31750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</a:defRPr>
            </a:pPr>
          </a:p>
        </c:txPr>
        <c:crossAx val="17319945"/>
        <c:crosses val="autoZero"/>
        <c:auto val="1"/>
        <c:lblOffset val="100"/>
        <c:tickLblSkip val="1"/>
        <c:noMultiLvlLbl val="0"/>
      </c:catAx>
      <c:valAx>
        <c:axId val="1731994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</a:defRPr>
            </a:pPr>
          </a:p>
        </c:txPr>
        <c:crossAx val="317506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13</xdr:col>
      <xdr:colOff>28575</xdr:colOff>
      <xdr:row>48</xdr:row>
      <xdr:rowOff>0</xdr:rowOff>
    </xdr:to>
    <xdr:graphicFrame>
      <xdr:nvGraphicFramePr>
        <xdr:cNvPr id="1" name="Diagramm 3"/>
        <xdr:cNvGraphicFramePr/>
      </xdr:nvGraphicFramePr>
      <xdr:xfrm>
        <a:off x="0" y="10982325"/>
        <a:ext cx="13420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12</xdr:col>
      <xdr:colOff>762000</xdr:colOff>
      <xdr:row>48</xdr:row>
      <xdr:rowOff>0</xdr:rowOff>
    </xdr:to>
    <xdr:graphicFrame>
      <xdr:nvGraphicFramePr>
        <xdr:cNvPr id="2" name="Diagramm 5"/>
        <xdr:cNvGraphicFramePr/>
      </xdr:nvGraphicFramePr>
      <xdr:xfrm>
        <a:off x="0" y="10982325"/>
        <a:ext cx="13030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13</xdr:col>
      <xdr:colOff>28575</xdr:colOff>
      <xdr:row>48</xdr:row>
      <xdr:rowOff>0</xdr:rowOff>
    </xdr:to>
    <xdr:graphicFrame>
      <xdr:nvGraphicFramePr>
        <xdr:cNvPr id="3" name="Diagramm 3"/>
        <xdr:cNvGraphicFramePr/>
      </xdr:nvGraphicFramePr>
      <xdr:xfrm>
        <a:off x="0" y="10982325"/>
        <a:ext cx="13420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12</xdr:col>
      <xdr:colOff>762000</xdr:colOff>
      <xdr:row>48</xdr:row>
      <xdr:rowOff>0</xdr:rowOff>
    </xdr:to>
    <xdr:graphicFrame>
      <xdr:nvGraphicFramePr>
        <xdr:cNvPr id="4" name="Diagramm 5"/>
        <xdr:cNvGraphicFramePr/>
      </xdr:nvGraphicFramePr>
      <xdr:xfrm>
        <a:off x="0" y="10982325"/>
        <a:ext cx="13030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13</xdr:col>
      <xdr:colOff>28575</xdr:colOff>
      <xdr:row>48</xdr:row>
      <xdr:rowOff>0</xdr:rowOff>
    </xdr:to>
    <xdr:graphicFrame>
      <xdr:nvGraphicFramePr>
        <xdr:cNvPr id="5" name="Diagramm 3"/>
        <xdr:cNvGraphicFramePr/>
      </xdr:nvGraphicFramePr>
      <xdr:xfrm>
        <a:off x="0" y="10982325"/>
        <a:ext cx="13420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12</xdr:col>
      <xdr:colOff>762000</xdr:colOff>
      <xdr:row>48</xdr:row>
      <xdr:rowOff>0</xdr:rowOff>
    </xdr:to>
    <xdr:graphicFrame>
      <xdr:nvGraphicFramePr>
        <xdr:cNvPr id="6" name="Diagramm 5"/>
        <xdr:cNvGraphicFramePr/>
      </xdr:nvGraphicFramePr>
      <xdr:xfrm>
        <a:off x="0" y="10982325"/>
        <a:ext cx="130302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5</xdr:col>
      <xdr:colOff>142875</xdr:colOff>
      <xdr:row>20</xdr:row>
      <xdr:rowOff>95250</xdr:rowOff>
    </xdr:to>
    <xdr:graphicFrame>
      <xdr:nvGraphicFramePr>
        <xdr:cNvPr id="1" name="Diagramm 7"/>
        <xdr:cNvGraphicFramePr/>
      </xdr:nvGraphicFramePr>
      <xdr:xfrm>
        <a:off x="95250" y="3886200"/>
        <a:ext cx="36576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628650</xdr:colOff>
      <xdr:row>20</xdr:row>
      <xdr:rowOff>123825</xdr:rowOff>
    </xdr:to>
    <xdr:graphicFrame>
      <xdr:nvGraphicFramePr>
        <xdr:cNvPr id="2" name="Diagramm 8"/>
        <xdr:cNvGraphicFramePr/>
      </xdr:nvGraphicFramePr>
      <xdr:xfrm>
        <a:off x="4191000" y="3857625"/>
        <a:ext cx="41148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6</xdr:col>
      <xdr:colOff>552450</xdr:colOff>
      <xdr:row>33</xdr:row>
      <xdr:rowOff>104775</xdr:rowOff>
    </xdr:to>
    <xdr:graphicFrame>
      <xdr:nvGraphicFramePr>
        <xdr:cNvPr id="1" name="Diagramm 2"/>
        <xdr:cNvGraphicFramePr/>
      </xdr:nvGraphicFramePr>
      <xdr:xfrm>
        <a:off x="38100" y="3333750"/>
        <a:ext cx="56483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514350</xdr:colOff>
      <xdr:row>16</xdr:row>
      <xdr:rowOff>66675</xdr:rowOff>
    </xdr:from>
    <xdr:to>
      <xdr:col>12</xdr:col>
      <xdr:colOff>0</xdr:colOff>
      <xdr:row>35</xdr:row>
      <xdr:rowOff>28575</xdr:rowOff>
    </xdr:to>
    <xdr:graphicFrame>
      <xdr:nvGraphicFramePr>
        <xdr:cNvPr id="2" name="Diagramm 4"/>
        <xdr:cNvGraphicFramePr/>
      </xdr:nvGraphicFramePr>
      <xdr:xfrm>
        <a:off x="5648325" y="3181350"/>
        <a:ext cx="31623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="70" zoomScaleNormal="70" workbookViewId="0" topLeftCell="A55">
      <selection activeCell="G79" sqref="G79"/>
    </sheetView>
  </sheetViews>
  <sheetFormatPr defaultColWidth="11.421875" defaultRowHeight="12.75"/>
  <cols>
    <col min="1" max="1" width="12.28125" style="3" customWidth="1"/>
    <col min="2" max="2" width="16.140625" style="3" customWidth="1"/>
    <col min="3" max="3" width="14.28125" style="3" bestFit="1" customWidth="1"/>
    <col min="4" max="4" width="14.8515625" style="3" bestFit="1" customWidth="1"/>
    <col min="5" max="5" width="19.28125" style="3" bestFit="1" customWidth="1"/>
    <col min="6" max="9" width="15.421875" style="3" bestFit="1" customWidth="1"/>
    <col min="10" max="10" width="14.28125" style="3" bestFit="1" customWidth="1"/>
    <col min="11" max="11" width="15.421875" style="3" bestFit="1" customWidth="1"/>
    <col min="12" max="12" width="15.7109375" style="3" bestFit="1" customWidth="1"/>
    <col min="13" max="13" width="16.8515625" style="3" customWidth="1"/>
    <col min="14" max="16384" width="11.421875" style="3" customWidth="1"/>
  </cols>
  <sheetData>
    <row r="1" spans="1:13" s="1" customFormat="1" ht="48" customHeight="1">
      <c r="A1" s="367" t="s">
        <v>120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s="1" customFormat="1" ht="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9" customHeight="1" thickBot="1"/>
    <row r="4" spans="1:13" ht="15.75" thickBot="1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346" t="s">
        <v>7</v>
      </c>
      <c r="L4" s="347"/>
      <c r="M4" s="8" t="s">
        <v>14</v>
      </c>
    </row>
    <row r="5" spans="1:13" s="11" customFormat="1" ht="10.5" customHeight="1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21.75" customHeight="1">
      <c r="A6" s="370" t="s">
        <v>121</v>
      </c>
      <c r="B6" s="371"/>
      <c r="C6" s="12">
        <v>4363</v>
      </c>
      <c r="D6" s="12">
        <v>12365</v>
      </c>
      <c r="E6" s="12">
        <v>23696</v>
      </c>
      <c r="F6" s="12">
        <v>20539</v>
      </c>
      <c r="G6" s="12">
        <v>5908</v>
      </c>
      <c r="H6" s="12">
        <v>20644</v>
      </c>
      <c r="I6" s="12">
        <v>10655</v>
      </c>
      <c r="J6" s="12">
        <v>6596</v>
      </c>
      <c r="K6" s="386">
        <v>16851</v>
      </c>
      <c r="L6" s="387"/>
      <c r="M6" s="336">
        <v>121617</v>
      </c>
    </row>
    <row r="7" spans="1:13" ht="21.75" customHeight="1" thickBot="1">
      <c r="A7" s="372"/>
      <c r="B7" s="373"/>
      <c r="C7" s="14">
        <f>SUM(C6/M6)</f>
        <v>0.03587491880247005</v>
      </c>
      <c r="D7" s="14">
        <f>SUM(D6/M6)</f>
        <v>0.10167164130014718</v>
      </c>
      <c r="E7" s="14">
        <f>SUM(E6/M6)</f>
        <v>0.194841181742684</v>
      </c>
      <c r="F7" s="14">
        <f>SUM(F6/M6)</f>
        <v>0.1688826397625332</v>
      </c>
      <c r="G7" s="14">
        <f>SUM(G6/M6)</f>
        <v>0.04857873488081436</v>
      </c>
      <c r="H7" s="14">
        <f>SUM(H6/M6)</f>
        <v>0.1697460059037799</v>
      </c>
      <c r="I7" s="14">
        <f>SUM(I6/M6)</f>
        <v>0.08761110699984377</v>
      </c>
      <c r="J7" s="14">
        <f>SUM(J6/M6)</f>
        <v>0.054235838739649884</v>
      </c>
      <c r="K7" s="390">
        <f>SUM(K6/M6)</f>
        <v>0.13855793186807766</v>
      </c>
      <c r="L7" s="391"/>
      <c r="M7" s="15">
        <f>SUM(C7:K7)</f>
        <v>0.9999999999999999</v>
      </c>
    </row>
    <row r="8" spans="1:13" ht="15">
      <c r="A8" s="374" t="s">
        <v>9</v>
      </c>
      <c r="B8" s="375"/>
      <c r="C8" s="196">
        <v>2355</v>
      </c>
      <c r="D8" s="196">
        <v>6710</v>
      </c>
      <c r="E8" s="196">
        <v>12906</v>
      </c>
      <c r="F8" s="196">
        <v>12273</v>
      </c>
      <c r="G8" s="196">
        <v>3282</v>
      </c>
      <c r="H8" s="196">
        <v>11338</v>
      </c>
      <c r="I8" s="196">
        <v>6057</v>
      </c>
      <c r="J8" s="196">
        <v>3921</v>
      </c>
      <c r="K8" s="392">
        <v>8755</v>
      </c>
      <c r="L8" s="393"/>
      <c r="M8" s="336">
        <v>67597</v>
      </c>
    </row>
    <row r="9" spans="1:13" ht="15">
      <c r="A9" s="344" t="s">
        <v>13</v>
      </c>
      <c r="B9" s="345"/>
      <c r="C9" s="19">
        <f>SUM(C8/C6)</f>
        <v>0.5397662159064863</v>
      </c>
      <c r="D9" s="20">
        <f aca="true" t="shared" si="0" ref="D9:J9">SUM(D8/D6)</f>
        <v>0.542660735948241</v>
      </c>
      <c r="E9" s="20">
        <f t="shared" si="0"/>
        <v>0.5446488858879136</v>
      </c>
      <c r="F9" s="20">
        <f t="shared" si="0"/>
        <v>0.5975461317493549</v>
      </c>
      <c r="G9" s="20">
        <f t="shared" si="0"/>
        <v>0.5555179417738659</v>
      </c>
      <c r="H9" s="20">
        <f t="shared" si="0"/>
        <v>0.5492152683588452</v>
      </c>
      <c r="I9" s="20">
        <f t="shared" si="0"/>
        <v>0.5684655091506335</v>
      </c>
      <c r="J9" s="20">
        <f t="shared" si="0"/>
        <v>0.5944511825348696</v>
      </c>
      <c r="K9" s="388">
        <f>SUM(K8/K6)</f>
        <v>0.5195537356833423</v>
      </c>
      <c r="L9" s="389"/>
      <c r="M9" s="21">
        <f>SUM(M8/M6)</f>
        <v>0.5558186766652689</v>
      </c>
    </row>
    <row r="10" spans="1:13" ht="15">
      <c r="A10" s="344" t="s">
        <v>10</v>
      </c>
      <c r="B10" s="345"/>
      <c r="C10" s="337">
        <v>2008</v>
      </c>
      <c r="D10" s="337">
        <v>5655</v>
      </c>
      <c r="E10" s="337">
        <v>10790</v>
      </c>
      <c r="F10" s="337">
        <v>8266</v>
      </c>
      <c r="G10" s="337">
        <v>2626</v>
      </c>
      <c r="H10" s="337">
        <v>9306</v>
      </c>
      <c r="I10" s="337">
        <v>4598</v>
      </c>
      <c r="J10" s="337">
        <v>2675</v>
      </c>
      <c r="K10" s="394">
        <v>8096</v>
      </c>
      <c r="L10" s="395"/>
      <c r="M10" s="338">
        <v>54020</v>
      </c>
    </row>
    <row r="11" spans="1:13" ht="15.75" thickBot="1">
      <c r="A11" s="380" t="s">
        <v>13</v>
      </c>
      <c r="B11" s="381"/>
      <c r="C11" s="25">
        <f>SUM(C10/C6)</f>
        <v>0.4602337840935136</v>
      </c>
      <c r="D11" s="26">
        <f aca="true" t="shared" si="1" ref="D11:K11">SUM(D10/D6)</f>
        <v>0.457339264051759</v>
      </c>
      <c r="E11" s="26">
        <f t="shared" si="1"/>
        <v>0.45535111411208645</v>
      </c>
      <c r="F11" s="26">
        <f t="shared" si="1"/>
        <v>0.4024538682506451</v>
      </c>
      <c r="G11" s="26">
        <f t="shared" si="1"/>
        <v>0.44448205822613407</v>
      </c>
      <c r="H11" s="26">
        <f t="shared" si="1"/>
        <v>0.4507847316411548</v>
      </c>
      <c r="I11" s="26">
        <f t="shared" si="1"/>
        <v>0.4315344908493665</v>
      </c>
      <c r="J11" s="26">
        <f t="shared" si="1"/>
        <v>0.4055488174651304</v>
      </c>
      <c r="K11" s="378">
        <f t="shared" si="1"/>
        <v>0.48044626431665777</v>
      </c>
      <c r="L11" s="379"/>
      <c r="M11" s="15">
        <f>SUM(M10/M6)</f>
        <v>0.44418132333473115</v>
      </c>
    </row>
    <row r="12" spans="1:13" s="11" customFormat="1" ht="15" customHeight="1">
      <c r="A12" s="27" t="s">
        <v>64</v>
      </c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s="11" customFormat="1" ht="15" customHeight="1" thickBot="1">
      <c r="A13" s="27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s="11" customFormat="1" ht="15" customHeight="1" thickBot="1">
      <c r="A14" s="27"/>
      <c r="B14" s="28"/>
      <c r="C14" s="5" t="s">
        <v>0</v>
      </c>
      <c r="D14" s="6" t="s">
        <v>1</v>
      </c>
      <c r="E14" s="6" t="s">
        <v>2</v>
      </c>
      <c r="F14" s="6" t="s">
        <v>3</v>
      </c>
      <c r="G14" s="6" t="s">
        <v>4</v>
      </c>
      <c r="H14" s="6" t="s">
        <v>5</v>
      </c>
      <c r="I14" s="6" t="s">
        <v>8</v>
      </c>
      <c r="J14" s="6" t="s">
        <v>6</v>
      </c>
      <c r="K14" s="30" t="s">
        <v>7</v>
      </c>
      <c r="L14" s="30" t="s">
        <v>77</v>
      </c>
      <c r="M14" s="8" t="s">
        <v>14</v>
      </c>
    </row>
    <row r="15" spans="1:13" ht="10.5" customHeight="1" thickBot="1">
      <c r="A15" s="368"/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</row>
    <row r="16" spans="1:13" ht="63.75" customHeight="1" thickBot="1">
      <c r="A16" s="352" t="s">
        <v>122</v>
      </c>
      <c r="B16" s="353"/>
      <c r="C16" s="32">
        <f>SUM(C17+C19)</f>
        <v>653</v>
      </c>
      <c r="D16" s="33">
        <f aca="true" t="shared" si="2" ref="D16:J16">SUM(D17+D19)</f>
        <v>1200</v>
      </c>
      <c r="E16" s="33">
        <f t="shared" si="2"/>
        <v>3281</v>
      </c>
      <c r="F16" s="33">
        <f t="shared" si="2"/>
        <v>3715</v>
      </c>
      <c r="G16" s="33">
        <f t="shared" si="2"/>
        <v>1813</v>
      </c>
      <c r="H16" s="33">
        <f t="shared" si="2"/>
        <v>2905</v>
      </c>
      <c r="I16" s="33">
        <f t="shared" si="2"/>
        <v>2204</v>
      </c>
      <c r="J16" s="33">
        <f t="shared" si="2"/>
        <v>1084</v>
      </c>
      <c r="K16" s="34">
        <f>SUM(K17+K19)</f>
        <v>5041</v>
      </c>
      <c r="L16" s="34">
        <f>SUM(L17+L19)</f>
        <v>200</v>
      </c>
      <c r="M16" s="35">
        <f>SUM(C16:L16)</f>
        <v>22096</v>
      </c>
    </row>
    <row r="17" spans="1:13" s="39" customFormat="1" ht="30" customHeight="1">
      <c r="A17" s="376" t="s">
        <v>15</v>
      </c>
      <c r="B17" s="377"/>
      <c r="C17" s="36">
        <v>156</v>
      </c>
      <c r="D17" s="37">
        <v>403</v>
      </c>
      <c r="E17" s="37">
        <v>789</v>
      </c>
      <c r="F17" s="37">
        <v>961</v>
      </c>
      <c r="G17" s="37">
        <v>362</v>
      </c>
      <c r="H17" s="37">
        <v>878</v>
      </c>
      <c r="I17" s="37">
        <v>588</v>
      </c>
      <c r="J17" s="37">
        <v>362</v>
      </c>
      <c r="K17" s="38">
        <v>722</v>
      </c>
      <c r="L17" s="38">
        <v>36</v>
      </c>
      <c r="M17" s="13">
        <f>SUM(C17:L17)</f>
        <v>5257</v>
      </c>
    </row>
    <row r="18" spans="1:13" ht="15">
      <c r="A18" s="400" t="s">
        <v>16</v>
      </c>
      <c r="B18" s="401"/>
      <c r="C18" s="40">
        <f>SUM(C17/C16)</f>
        <v>0.23889739663093415</v>
      </c>
      <c r="D18" s="41">
        <f>SUM(D17/D16)</f>
        <v>0.3358333333333333</v>
      </c>
      <c r="E18" s="41">
        <f aca="true" t="shared" si="3" ref="E18:K18">SUM(E17/E16)</f>
        <v>0.24047546479731788</v>
      </c>
      <c r="F18" s="41">
        <f t="shared" si="3"/>
        <v>0.2586810228802153</v>
      </c>
      <c r="G18" s="41">
        <f t="shared" si="3"/>
        <v>0.19966905681191396</v>
      </c>
      <c r="H18" s="41">
        <f t="shared" si="3"/>
        <v>0.30223752151462996</v>
      </c>
      <c r="I18" s="41">
        <f t="shared" si="3"/>
        <v>0.26678765880217786</v>
      </c>
      <c r="J18" s="41">
        <f t="shared" si="3"/>
        <v>0.3339483394833948</v>
      </c>
      <c r="K18" s="42">
        <f t="shared" si="3"/>
        <v>0.14322555048601468</v>
      </c>
      <c r="L18" s="42">
        <f>SUM(L17/L16)</f>
        <v>0.18</v>
      </c>
      <c r="M18" s="43">
        <f>SUM(M17/M16)</f>
        <v>0.23791636495293267</v>
      </c>
    </row>
    <row r="19" spans="1:13" s="39" customFormat="1" ht="27.75" customHeight="1">
      <c r="A19" s="419" t="s">
        <v>17</v>
      </c>
      <c r="B19" s="420"/>
      <c r="C19" s="44">
        <v>497</v>
      </c>
      <c r="D19" s="45">
        <v>797</v>
      </c>
      <c r="E19" s="46">
        <v>2492</v>
      </c>
      <c r="F19" s="46">
        <v>2754</v>
      </c>
      <c r="G19" s="46">
        <v>1451</v>
      </c>
      <c r="H19" s="46">
        <v>2027</v>
      </c>
      <c r="I19" s="46">
        <v>1616</v>
      </c>
      <c r="J19" s="45">
        <v>722</v>
      </c>
      <c r="K19" s="47">
        <v>4319</v>
      </c>
      <c r="L19" s="47">
        <v>164</v>
      </c>
      <c r="M19" s="24">
        <f>SUM(C19:L19)</f>
        <v>16839</v>
      </c>
    </row>
    <row r="20" spans="1:13" ht="15">
      <c r="A20" s="400" t="s">
        <v>16</v>
      </c>
      <c r="B20" s="401"/>
      <c r="C20" s="40">
        <f>SUM(C19/C16)</f>
        <v>0.7611026033690659</v>
      </c>
      <c r="D20" s="41">
        <f aca="true" t="shared" si="4" ref="D20:K20">SUM(D19/D16)</f>
        <v>0.6641666666666667</v>
      </c>
      <c r="E20" s="41">
        <f t="shared" si="4"/>
        <v>0.7595245352026821</v>
      </c>
      <c r="F20" s="41">
        <f t="shared" si="4"/>
        <v>0.7413189771197847</v>
      </c>
      <c r="G20" s="41">
        <f t="shared" si="4"/>
        <v>0.8003309431880861</v>
      </c>
      <c r="H20" s="41">
        <f t="shared" si="4"/>
        <v>0.6977624784853701</v>
      </c>
      <c r="I20" s="41">
        <f t="shared" si="4"/>
        <v>0.7332123411978222</v>
      </c>
      <c r="J20" s="41">
        <f t="shared" si="4"/>
        <v>0.6660516605166051</v>
      </c>
      <c r="K20" s="42">
        <f t="shared" si="4"/>
        <v>0.8567744495139853</v>
      </c>
      <c r="L20" s="42">
        <f>SUM(L19/L16)</f>
        <v>0.82</v>
      </c>
      <c r="M20" s="21">
        <f>SUM(M19/M16)</f>
        <v>0.7620836350470673</v>
      </c>
    </row>
    <row r="21" spans="1:13" ht="27.75" customHeight="1" thickBot="1">
      <c r="A21" s="404" t="s">
        <v>56</v>
      </c>
      <c r="B21" s="405"/>
      <c r="C21" s="113">
        <v>2886958</v>
      </c>
      <c r="D21" s="114">
        <v>5695471</v>
      </c>
      <c r="E21" s="114">
        <v>23553301</v>
      </c>
      <c r="F21" s="114">
        <v>29613836</v>
      </c>
      <c r="G21" s="114">
        <v>18003752</v>
      </c>
      <c r="H21" s="114">
        <v>17234335</v>
      </c>
      <c r="I21" s="114">
        <v>12372774</v>
      </c>
      <c r="J21" s="114">
        <v>7787196</v>
      </c>
      <c r="K21" s="115">
        <v>57770255</v>
      </c>
      <c r="L21" s="115">
        <v>1894092</v>
      </c>
      <c r="M21" s="116">
        <f>SUM(C21:L21)</f>
        <v>176811970</v>
      </c>
    </row>
    <row r="22" spans="1:13" s="11" customFormat="1" ht="15" customHeight="1">
      <c r="A22" s="27" t="s">
        <v>65</v>
      </c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</row>
    <row r="23" spans="1:13" ht="10.5" customHeight="1" thickBot="1">
      <c r="A23" s="414"/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</row>
    <row r="24" spans="1:13" ht="45" customHeight="1" thickBot="1">
      <c r="A24" s="352" t="s">
        <v>131</v>
      </c>
      <c r="B24" s="353"/>
      <c r="C24" s="52">
        <v>1732</v>
      </c>
      <c r="D24" s="53">
        <f aca="true" t="shared" si="5" ref="D24:K24">SUM(D25+D27)</f>
        <v>4464</v>
      </c>
      <c r="E24" s="53">
        <v>14142</v>
      </c>
      <c r="F24" s="53">
        <v>16253</v>
      </c>
      <c r="G24" s="53">
        <f t="shared" si="5"/>
        <v>7987</v>
      </c>
      <c r="H24" s="53">
        <v>11628</v>
      </c>
      <c r="I24" s="53">
        <v>7185</v>
      </c>
      <c r="J24" s="54">
        <f t="shared" si="5"/>
        <v>4104</v>
      </c>
      <c r="K24" s="55">
        <f t="shared" si="5"/>
        <v>32886</v>
      </c>
      <c r="L24" s="55">
        <v>593</v>
      </c>
      <c r="M24" s="35">
        <f>SUM(C24:L24)</f>
        <v>100974</v>
      </c>
    </row>
    <row r="25" spans="1:13" ht="15">
      <c r="A25" s="428" t="s">
        <v>18</v>
      </c>
      <c r="B25" s="429"/>
      <c r="C25" s="307">
        <v>1011</v>
      </c>
      <c r="D25" s="58">
        <v>3117</v>
      </c>
      <c r="E25" s="58">
        <v>8673</v>
      </c>
      <c r="F25" s="58">
        <v>9465</v>
      </c>
      <c r="G25" s="58">
        <v>3927</v>
      </c>
      <c r="H25" s="58">
        <v>7589</v>
      </c>
      <c r="I25" s="58">
        <v>4257</v>
      </c>
      <c r="J25" s="58">
        <v>2348</v>
      </c>
      <c r="K25" s="59">
        <v>19926</v>
      </c>
      <c r="L25" s="59">
        <v>158</v>
      </c>
      <c r="M25" s="13">
        <f>SUM(C25:L25)</f>
        <v>60471</v>
      </c>
    </row>
    <row r="26" spans="1:13" ht="15">
      <c r="A26" s="407" t="s">
        <v>16</v>
      </c>
      <c r="B26" s="345"/>
      <c r="C26" s="61">
        <f>SUM(C25/C24)</f>
        <v>0.5837182448036952</v>
      </c>
      <c r="D26" s="62">
        <f aca="true" t="shared" si="6" ref="D26:K26">SUM(D25/D24)</f>
        <v>0.698252688172043</v>
      </c>
      <c r="E26" s="62">
        <f t="shared" si="6"/>
        <v>0.613279592702588</v>
      </c>
      <c r="F26" s="62">
        <f t="shared" si="6"/>
        <v>0.582354026948871</v>
      </c>
      <c r="G26" s="62">
        <f t="shared" si="6"/>
        <v>0.49167397020157755</v>
      </c>
      <c r="H26" s="62">
        <f t="shared" si="6"/>
        <v>0.6526487788097696</v>
      </c>
      <c r="I26" s="62">
        <f t="shared" si="6"/>
        <v>0.5924843423799583</v>
      </c>
      <c r="J26" s="62">
        <f t="shared" si="6"/>
        <v>0.5721247563352827</v>
      </c>
      <c r="K26" s="63">
        <f t="shared" si="6"/>
        <v>0.6059113300492611</v>
      </c>
      <c r="L26" s="63">
        <f>SUM(L25/L24)</f>
        <v>0.26644182124789206</v>
      </c>
      <c r="M26" s="21">
        <f>SUM(M25/M24)</f>
        <v>0.5988769386178621</v>
      </c>
    </row>
    <row r="27" spans="1:13" ht="15">
      <c r="A27" s="407" t="s">
        <v>19</v>
      </c>
      <c r="B27" s="345"/>
      <c r="C27" s="57">
        <v>722</v>
      </c>
      <c r="D27" s="64">
        <v>1347</v>
      </c>
      <c r="E27" s="64">
        <v>5470</v>
      </c>
      <c r="F27" s="64">
        <v>6789</v>
      </c>
      <c r="G27" s="64">
        <v>4060</v>
      </c>
      <c r="H27" s="64">
        <v>4040</v>
      </c>
      <c r="I27" s="64">
        <v>2929</v>
      </c>
      <c r="J27" s="64">
        <v>1756</v>
      </c>
      <c r="K27" s="65">
        <v>12960</v>
      </c>
      <c r="L27" s="65">
        <v>436</v>
      </c>
      <c r="M27" s="24">
        <f>SUM(C27:L27)</f>
        <v>40509</v>
      </c>
    </row>
    <row r="28" spans="1:13" ht="15.75" thickBot="1">
      <c r="A28" s="412" t="s">
        <v>16</v>
      </c>
      <c r="B28" s="413"/>
      <c r="C28" s="66">
        <f>SUM(C27/C24)</f>
        <v>0.4168591224018476</v>
      </c>
      <c r="D28" s="67">
        <f aca="true" t="shared" si="7" ref="D28:K28">SUM(D27/D24)</f>
        <v>0.301747311827957</v>
      </c>
      <c r="E28" s="67">
        <f t="shared" si="7"/>
        <v>0.3867911186536558</v>
      </c>
      <c r="F28" s="67">
        <f t="shared" si="7"/>
        <v>0.41770750015381775</v>
      </c>
      <c r="G28" s="67">
        <f t="shared" si="7"/>
        <v>0.5083260297984225</v>
      </c>
      <c r="H28" s="67">
        <f t="shared" si="7"/>
        <v>0.34743722050223597</v>
      </c>
      <c r="I28" s="67">
        <f t="shared" si="7"/>
        <v>0.40765483646485734</v>
      </c>
      <c r="J28" s="67">
        <f t="shared" si="7"/>
        <v>0.42787524366471735</v>
      </c>
      <c r="K28" s="68">
        <f t="shared" si="7"/>
        <v>0.39408866995073893</v>
      </c>
      <c r="L28" s="68">
        <f>SUM(L27/L24)</f>
        <v>0.7352445193929174</v>
      </c>
      <c r="M28" s="69">
        <f>SUM(M27/M24)</f>
        <v>0.4011824826192881</v>
      </c>
    </row>
    <row r="29" spans="1:13" s="11" customFormat="1" ht="15" customHeight="1">
      <c r="A29" s="27" t="s">
        <v>65</v>
      </c>
      <c r="B29" s="28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29"/>
    </row>
    <row r="30" spans="1:13" s="11" customFormat="1" ht="15" customHeight="1">
      <c r="A30" s="27" t="s">
        <v>132</v>
      </c>
      <c r="B30" s="28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29"/>
    </row>
    <row r="31" spans="1:13" s="11" customFormat="1" ht="15" customHeight="1" thickBot="1">
      <c r="A31" s="318"/>
      <c r="B31" s="28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29"/>
    </row>
    <row r="32" spans="1:13" s="11" customFormat="1" ht="15" customHeight="1" thickBot="1">
      <c r="A32" s="27"/>
      <c r="B32" s="28"/>
      <c r="C32" s="5" t="s">
        <v>0</v>
      </c>
      <c r="D32" s="6" t="s">
        <v>1</v>
      </c>
      <c r="E32" s="6" t="s">
        <v>2</v>
      </c>
      <c r="F32" s="6" t="s">
        <v>3</v>
      </c>
      <c r="G32" s="6" t="s">
        <v>4</v>
      </c>
      <c r="H32" s="6" t="s">
        <v>5</v>
      </c>
      <c r="I32" s="6" t="s">
        <v>8</v>
      </c>
      <c r="J32" s="6" t="s">
        <v>6</v>
      </c>
      <c r="K32" s="346" t="s">
        <v>7</v>
      </c>
      <c r="L32" s="347"/>
      <c r="M32" s="8" t="s">
        <v>14</v>
      </c>
    </row>
    <row r="33" spans="1:13" ht="10.5" customHeight="1" thickBot="1">
      <c r="A33" s="31"/>
      <c r="B33" s="3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2"/>
    </row>
    <row r="34" spans="1:13" ht="15">
      <c r="A34" s="364" t="s">
        <v>124</v>
      </c>
      <c r="B34" s="73" t="s">
        <v>53</v>
      </c>
      <c r="C34" s="74">
        <v>1702</v>
      </c>
      <c r="D34" s="74">
        <v>5472</v>
      </c>
      <c r="E34" s="74">
        <v>10639</v>
      </c>
      <c r="F34" s="74">
        <v>11656</v>
      </c>
      <c r="G34" s="74">
        <v>3423</v>
      </c>
      <c r="H34" s="74">
        <v>11560</v>
      </c>
      <c r="I34" s="74">
        <v>5804</v>
      </c>
      <c r="J34" s="74">
        <v>2993</v>
      </c>
      <c r="K34" s="425">
        <v>10928</v>
      </c>
      <c r="L34" s="385"/>
      <c r="M34" s="13">
        <v>64177</v>
      </c>
    </row>
    <row r="35" spans="1:13" ht="15.75" thickBot="1">
      <c r="A35" s="408"/>
      <c r="B35" s="75" t="s">
        <v>16</v>
      </c>
      <c r="C35" s="76">
        <f>SUM(C34/C46)</f>
        <v>0.3900985560394224</v>
      </c>
      <c r="D35" s="77">
        <f aca="true" t="shared" si="8" ref="D35:I35">SUM(D34/D46)</f>
        <v>0.44253942579862515</v>
      </c>
      <c r="E35" s="77">
        <f t="shared" si="8"/>
        <v>0.4489787305874409</v>
      </c>
      <c r="F35" s="77">
        <f t="shared" si="8"/>
        <v>0.5675057208237986</v>
      </c>
      <c r="G35" s="77">
        <f t="shared" si="8"/>
        <v>0.5793838862559242</v>
      </c>
      <c r="H35" s="77">
        <f t="shared" si="8"/>
        <v>0.5599689982561519</v>
      </c>
      <c r="I35" s="77">
        <f t="shared" si="8"/>
        <v>0.5447207883622712</v>
      </c>
      <c r="J35" s="77">
        <f>SUM(J34/J46)</f>
        <v>0.4537598544572468</v>
      </c>
      <c r="K35" s="382">
        <f>SUM(K34/K46)</f>
        <v>0.64850750697288</v>
      </c>
      <c r="L35" s="383"/>
      <c r="M35" s="78">
        <f>SUM(M34/M46)</f>
        <v>0.527697608064662</v>
      </c>
    </row>
    <row r="36" spans="1:13" ht="15">
      <c r="A36" s="408"/>
      <c r="B36" s="79" t="s">
        <v>9</v>
      </c>
      <c r="C36" s="80">
        <v>879</v>
      </c>
      <c r="D36" s="80">
        <v>3006</v>
      </c>
      <c r="E36" s="80">
        <v>5993</v>
      </c>
      <c r="F36" s="80">
        <v>7227</v>
      </c>
      <c r="G36" s="80">
        <v>1951</v>
      </c>
      <c r="H36" s="80">
        <v>6324</v>
      </c>
      <c r="I36" s="80">
        <v>3336</v>
      </c>
      <c r="J36" s="80">
        <v>1880</v>
      </c>
      <c r="K36" s="417">
        <v>5792</v>
      </c>
      <c r="L36" s="418"/>
      <c r="M36" s="81">
        <v>36388</v>
      </c>
    </row>
    <row r="37" spans="1:13" ht="15">
      <c r="A37" s="408"/>
      <c r="B37" s="82" t="s">
        <v>16</v>
      </c>
      <c r="C37" s="265">
        <f>SUM(C36/C34)</f>
        <v>0.5164512338425382</v>
      </c>
      <c r="D37" s="266">
        <f aca="true" t="shared" si="9" ref="D37:I37">SUM(D36/D34)</f>
        <v>0.5493421052631579</v>
      </c>
      <c r="E37" s="266">
        <f t="shared" si="9"/>
        <v>0.5633048218817558</v>
      </c>
      <c r="F37" s="266">
        <f t="shared" si="9"/>
        <v>0.6200240219629375</v>
      </c>
      <c r="G37" s="266">
        <f t="shared" si="9"/>
        <v>0.569967864446392</v>
      </c>
      <c r="H37" s="266">
        <f t="shared" si="9"/>
        <v>0.5470588235294118</v>
      </c>
      <c r="I37" s="266">
        <f t="shared" si="9"/>
        <v>0.5747760165403171</v>
      </c>
      <c r="J37" s="266">
        <f>SUM(J36/J34)</f>
        <v>0.6281323087203475</v>
      </c>
      <c r="K37" s="406">
        <f>SUM(K36/K34)</f>
        <v>0.5300146412884333</v>
      </c>
      <c r="L37" s="406"/>
      <c r="M37" s="83">
        <f>SUM(M36/M34)</f>
        <v>0.5669944060956418</v>
      </c>
    </row>
    <row r="38" spans="1:13" ht="15">
      <c r="A38" s="408"/>
      <c r="B38" s="82" t="s">
        <v>10</v>
      </c>
      <c r="C38" s="84">
        <v>823</v>
      </c>
      <c r="D38" s="84">
        <v>2466</v>
      </c>
      <c r="E38" s="84">
        <v>4646</v>
      </c>
      <c r="F38" s="84">
        <v>4429</v>
      </c>
      <c r="G38" s="84">
        <v>1472</v>
      </c>
      <c r="H38" s="84">
        <v>5236</v>
      </c>
      <c r="I38" s="84">
        <v>2468</v>
      </c>
      <c r="J38" s="84">
        <v>1113</v>
      </c>
      <c r="K38" s="426">
        <v>5136</v>
      </c>
      <c r="L38" s="427"/>
      <c r="M38" s="85">
        <v>27789</v>
      </c>
    </row>
    <row r="39" spans="1:13" ht="15.75" thickBot="1">
      <c r="A39" s="408"/>
      <c r="B39" s="86" t="s">
        <v>16</v>
      </c>
      <c r="C39" s="267">
        <f>SUM(C38/C34)</f>
        <v>0.4835487661574618</v>
      </c>
      <c r="D39" s="268">
        <f aca="true" t="shared" si="10" ref="D39:I39">SUM(D38/D34)</f>
        <v>0.4506578947368421</v>
      </c>
      <c r="E39" s="268">
        <f t="shared" si="10"/>
        <v>0.4366951781182442</v>
      </c>
      <c r="F39" s="268">
        <f t="shared" si="10"/>
        <v>0.37997597803706246</v>
      </c>
      <c r="G39" s="268">
        <f t="shared" si="10"/>
        <v>0.4300321355536079</v>
      </c>
      <c r="H39" s="268">
        <f t="shared" si="10"/>
        <v>0.45294117647058824</v>
      </c>
      <c r="I39" s="268">
        <f t="shared" si="10"/>
        <v>0.425223983459683</v>
      </c>
      <c r="J39" s="268">
        <f>SUM(J38/J34)</f>
        <v>0.3718676912796525</v>
      </c>
      <c r="K39" s="423">
        <f>SUM(K38/K34)</f>
        <v>0.4699853587115666</v>
      </c>
      <c r="L39" s="424"/>
      <c r="M39" s="87">
        <f>SUM(M38/M34)</f>
        <v>0.4330055939043583</v>
      </c>
    </row>
    <row r="40" spans="1:13" ht="30">
      <c r="A40" s="408"/>
      <c r="B40" s="88" t="s">
        <v>54</v>
      </c>
      <c r="C40" s="89">
        <v>2661</v>
      </c>
      <c r="D40" s="89">
        <v>6893</v>
      </c>
      <c r="E40" s="89">
        <v>13057</v>
      </c>
      <c r="F40" s="89">
        <v>8883</v>
      </c>
      <c r="G40" s="89">
        <v>2485</v>
      </c>
      <c r="H40" s="89">
        <v>9084</v>
      </c>
      <c r="I40" s="89">
        <v>4851</v>
      </c>
      <c r="J40" s="89">
        <v>3603</v>
      </c>
      <c r="K40" s="384">
        <v>5923</v>
      </c>
      <c r="L40" s="385"/>
      <c r="M40" s="13">
        <v>57440</v>
      </c>
    </row>
    <row r="41" spans="1:13" ht="15.75" thickBot="1">
      <c r="A41" s="408"/>
      <c r="B41" s="90" t="s">
        <v>16</v>
      </c>
      <c r="C41" s="262">
        <f>SUM(C40/C46)</f>
        <v>0.6099014439605775</v>
      </c>
      <c r="D41" s="263">
        <f aca="true" t="shared" si="11" ref="D41:I41">SUM(D40/D46)</f>
        <v>0.5574605742013748</v>
      </c>
      <c r="E41" s="263">
        <f t="shared" si="11"/>
        <v>0.5510212694125591</v>
      </c>
      <c r="F41" s="263">
        <f t="shared" si="11"/>
        <v>0.43249427917620137</v>
      </c>
      <c r="G41" s="263">
        <f t="shared" si="11"/>
        <v>0.4206161137440758</v>
      </c>
      <c r="H41" s="263">
        <f t="shared" si="11"/>
        <v>0.44003100174384807</v>
      </c>
      <c r="I41" s="263">
        <f t="shared" si="11"/>
        <v>0.4552792116377288</v>
      </c>
      <c r="J41" s="263">
        <f>SUM(J40/J46)</f>
        <v>0.5462401455427531</v>
      </c>
      <c r="K41" s="415">
        <f>SUM(K40/K46)</f>
        <v>0.35149249302712005</v>
      </c>
      <c r="L41" s="416"/>
      <c r="M41" s="264">
        <f>SUM(M40/M46)</f>
        <v>0.47230239193533796</v>
      </c>
    </row>
    <row r="42" spans="1:13" ht="15">
      <c r="A42" s="408"/>
      <c r="B42" s="91" t="s">
        <v>9</v>
      </c>
      <c r="C42" s="339">
        <v>1476</v>
      </c>
      <c r="D42" s="339">
        <v>3704</v>
      </c>
      <c r="E42" s="339">
        <v>6913</v>
      </c>
      <c r="F42" s="339">
        <v>5046</v>
      </c>
      <c r="G42" s="339">
        <v>1331</v>
      </c>
      <c r="H42" s="339">
        <v>5014</v>
      </c>
      <c r="I42" s="339">
        <v>2721</v>
      </c>
      <c r="J42" s="339">
        <v>2041</v>
      </c>
      <c r="K42" s="432">
        <v>2963</v>
      </c>
      <c r="L42" s="433"/>
      <c r="M42" s="186">
        <v>31209</v>
      </c>
    </row>
    <row r="43" spans="1:13" ht="15">
      <c r="A43" s="408"/>
      <c r="B43" s="259" t="s">
        <v>16</v>
      </c>
      <c r="C43" s="269">
        <f>SUM(C42/C40)</f>
        <v>0.5546786922209695</v>
      </c>
      <c r="D43" s="270">
        <f aca="true" t="shared" si="12" ref="D43:I43">SUM(D42/D40)</f>
        <v>0.537356738720441</v>
      </c>
      <c r="E43" s="270">
        <f t="shared" si="12"/>
        <v>0.5294478057746802</v>
      </c>
      <c r="F43" s="270">
        <f t="shared" si="12"/>
        <v>0.5680513340087808</v>
      </c>
      <c r="G43" s="270">
        <f t="shared" si="12"/>
        <v>0.5356136820925553</v>
      </c>
      <c r="H43" s="270">
        <f t="shared" si="12"/>
        <v>0.5519594892118009</v>
      </c>
      <c r="I43" s="270">
        <f t="shared" si="12"/>
        <v>0.5609152752009895</v>
      </c>
      <c r="J43" s="270">
        <f>SUM(J42/J40)</f>
        <v>0.5664723841243409</v>
      </c>
      <c r="K43" s="362">
        <f>K42/K40</f>
        <v>0.5002532500422083</v>
      </c>
      <c r="L43" s="363"/>
      <c r="M43" s="83">
        <f>SUM(M42/M40)</f>
        <v>0.5433321727019499</v>
      </c>
    </row>
    <row r="44" spans="1:13" ht="15">
      <c r="A44" s="408"/>
      <c r="B44" s="92" t="s">
        <v>10</v>
      </c>
      <c r="C44" s="340">
        <v>1185</v>
      </c>
      <c r="D44" s="340">
        <v>3189</v>
      </c>
      <c r="E44" s="340">
        <v>6144</v>
      </c>
      <c r="F44" s="340">
        <v>3837</v>
      </c>
      <c r="G44" s="340">
        <v>1154</v>
      </c>
      <c r="H44" s="340">
        <v>4070</v>
      </c>
      <c r="I44" s="340">
        <v>2130</v>
      </c>
      <c r="J44" s="340">
        <v>1562</v>
      </c>
      <c r="K44" s="421">
        <v>2960</v>
      </c>
      <c r="L44" s="422"/>
      <c r="M44" s="85">
        <v>26231</v>
      </c>
    </row>
    <row r="45" spans="1:13" ht="15.75" thickBot="1">
      <c r="A45" s="408"/>
      <c r="B45" s="260" t="s">
        <v>16</v>
      </c>
      <c r="C45" s="269">
        <f>SUM(C44/C40)</f>
        <v>0.44532130777903045</v>
      </c>
      <c r="D45" s="270">
        <f aca="true" t="shared" si="13" ref="D45:I45">SUM(D44/D40)</f>
        <v>0.46264326127955896</v>
      </c>
      <c r="E45" s="270">
        <f t="shared" si="13"/>
        <v>0.47055219422531974</v>
      </c>
      <c r="F45" s="270">
        <f t="shared" si="13"/>
        <v>0.43194866599121917</v>
      </c>
      <c r="G45" s="270">
        <f t="shared" si="13"/>
        <v>0.46438631790744467</v>
      </c>
      <c r="H45" s="270">
        <f t="shared" si="13"/>
        <v>0.448040510788199</v>
      </c>
      <c r="I45" s="270">
        <f t="shared" si="13"/>
        <v>0.4390847247990105</v>
      </c>
      <c r="J45" s="270">
        <f>SUM(J44/J40)</f>
        <v>0.4335276158756592</v>
      </c>
      <c r="K45" s="362">
        <f>K44/K40</f>
        <v>0.49974674995779167</v>
      </c>
      <c r="L45" s="363"/>
      <c r="M45" s="83">
        <f>SUM(M44/M40)</f>
        <v>0.45666782729805017</v>
      </c>
    </row>
    <row r="46" spans="1:13" ht="15.75" thickBot="1">
      <c r="A46" s="409"/>
      <c r="B46" s="261" t="s">
        <v>55</v>
      </c>
      <c r="C46" s="93">
        <f>SUM(C34+C40)</f>
        <v>4363</v>
      </c>
      <c r="D46" s="94">
        <f aca="true" t="shared" si="14" ref="D46:I46">SUM(D34+D40)</f>
        <v>12365</v>
      </c>
      <c r="E46" s="94">
        <f t="shared" si="14"/>
        <v>23696</v>
      </c>
      <c r="F46" s="94">
        <f t="shared" si="14"/>
        <v>20539</v>
      </c>
      <c r="G46" s="94">
        <f t="shared" si="14"/>
        <v>5908</v>
      </c>
      <c r="H46" s="94">
        <f t="shared" si="14"/>
        <v>20644</v>
      </c>
      <c r="I46" s="94">
        <f t="shared" si="14"/>
        <v>10655</v>
      </c>
      <c r="J46" s="94">
        <f>SUM(J34+J40)</f>
        <v>6596</v>
      </c>
      <c r="K46" s="410">
        <f>SUM(K34+K40)</f>
        <v>16851</v>
      </c>
      <c r="L46" s="411"/>
      <c r="M46" s="95">
        <f>SUM(C46:K46)</f>
        <v>121617</v>
      </c>
    </row>
    <row r="47" spans="1:13" s="11" customFormat="1" ht="15" customHeight="1">
      <c r="A47" s="27" t="s">
        <v>64</v>
      </c>
      <c r="B47" s="28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29"/>
    </row>
    <row r="48" spans="1:13" s="11" customFormat="1" ht="10.5" customHeight="1" thickBot="1">
      <c r="A48" s="28"/>
      <c r="B48" s="96"/>
      <c r="C48" s="97"/>
      <c r="D48" s="97"/>
      <c r="E48" s="97"/>
      <c r="F48" s="97"/>
      <c r="G48" s="97"/>
      <c r="H48" s="97"/>
      <c r="I48" s="97"/>
      <c r="J48" s="97"/>
      <c r="K48" s="97"/>
      <c r="L48" s="98"/>
      <c r="M48" s="51"/>
    </row>
    <row r="49" spans="1:13" ht="15.75" thickBot="1">
      <c r="A49" s="4"/>
      <c r="B49" s="4"/>
      <c r="C49" s="5" t="s">
        <v>0</v>
      </c>
      <c r="D49" s="6" t="s">
        <v>1</v>
      </c>
      <c r="E49" s="6" t="s">
        <v>2</v>
      </c>
      <c r="F49" s="6" t="s">
        <v>3</v>
      </c>
      <c r="G49" s="6" t="s">
        <v>4</v>
      </c>
      <c r="H49" s="6" t="s">
        <v>5</v>
      </c>
      <c r="I49" s="6" t="s">
        <v>8</v>
      </c>
      <c r="J49" s="6" t="s">
        <v>6</v>
      </c>
      <c r="K49" s="346" t="s">
        <v>7</v>
      </c>
      <c r="L49" s="347"/>
      <c r="M49" s="8" t="s">
        <v>14</v>
      </c>
    </row>
    <row r="50" spans="1:13" s="11" customFormat="1" ht="10.5" customHeight="1" thickBot="1">
      <c r="A50" s="9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24.75" customHeight="1">
      <c r="A51" s="364" t="s">
        <v>123</v>
      </c>
      <c r="B51" s="56" t="s">
        <v>11</v>
      </c>
      <c r="C51" s="99">
        <v>0</v>
      </c>
      <c r="D51" s="100">
        <v>3</v>
      </c>
      <c r="E51" s="100">
        <v>2</v>
      </c>
      <c r="F51" s="100">
        <v>14</v>
      </c>
      <c r="G51" s="100">
        <v>1</v>
      </c>
      <c r="H51" s="100">
        <v>1</v>
      </c>
      <c r="I51" s="100">
        <v>3</v>
      </c>
      <c r="J51" s="100">
        <v>1</v>
      </c>
      <c r="K51" s="402">
        <v>16</v>
      </c>
      <c r="L51" s="403"/>
      <c r="M51" s="13">
        <f>SUM(C51:K51)</f>
        <v>41</v>
      </c>
    </row>
    <row r="52" spans="1:13" ht="24.75" customHeight="1">
      <c r="A52" s="365"/>
      <c r="B52" s="60" t="s">
        <v>12</v>
      </c>
      <c r="C52" s="101">
        <v>1</v>
      </c>
      <c r="D52" s="45">
        <v>1</v>
      </c>
      <c r="E52" s="45">
        <v>2</v>
      </c>
      <c r="F52" s="45">
        <v>1</v>
      </c>
      <c r="G52" s="45">
        <v>1</v>
      </c>
      <c r="H52" s="45">
        <v>1</v>
      </c>
      <c r="I52" s="45">
        <v>1</v>
      </c>
      <c r="J52" s="45">
        <v>0</v>
      </c>
      <c r="K52" s="396">
        <v>3</v>
      </c>
      <c r="L52" s="397"/>
      <c r="M52" s="24">
        <f>SUM(C52:K52)</f>
        <v>11</v>
      </c>
    </row>
    <row r="53" spans="1:13" ht="28.5" customHeight="1" thickBot="1">
      <c r="A53" s="365"/>
      <c r="B53" s="48" t="s">
        <v>68</v>
      </c>
      <c r="C53" s="102">
        <v>2</v>
      </c>
      <c r="D53" s="103">
        <v>7</v>
      </c>
      <c r="E53" s="103">
        <v>25</v>
      </c>
      <c r="F53" s="103">
        <v>29</v>
      </c>
      <c r="G53" s="103">
        <v>9</v>
      </c>
      <c r="H53" s="103">
        <v>42</v>
      </c>
      <c r="I53" s="103">
        <v>12</v>
      </c>
      <c r="J53" s="103">
        <v>4</v>
      </c>
      <c r="K53" s="398">
        <v>56</v>
      </c>
      <c r="L53" s="399"/>
      <c r="M53" s="104">
        <f>SUM(C53:K53)</f>
        <v>186</v>
      </c>
    </row>
    <row r="54" spans="1:13" ht="24.75" customHeight="1" thickBot="1">
      <c r="A54" s="366"/>
      <c r="B54" s="105" t="s">
        <v>55</v>
      </c>
      <c r="C54" s="106">
        <f>SUM(C51:C53)</f>
        <v>3</v>
      </c>
      <c r="D54" s="107">
        <f aca="true" t="shared" si="15" ref="D54:J54">SUM(D51:D53)</f>
        <v>11</v>
      </c>
      <c r="E54" s="107">
        <f t="shared" si="15"/>
        <v>29</v>
      </c>
      <c r="F54" s="107">
        <f t="shared" si="15"/>
        <v>44</v>
      </c>
      <c r="G54" s="107">
        <f t="shared" si="15"/>
        <v>11</v>
      </c>
      <c r="H54" s="107">
        <f t="shared" si="15"/>
        <v>44</v>
      </c>
      <c r="I54" s="107">
        <f t="shared" si="15"/>
        <v>16</v>
      </c>
      <c r="J54" s="107">
        <f t="shared" si="15"/>
        <v>5</v>
      </c>
      <c r="K54" s="430">
        <f>SUM(K51:L53)</f>
        <v>75</v>
      </c>
      <c r="L54" s="431"/>
      <c r="M54" s="35">
        <f>SUM(C54:K54)</f>
        <v>238</v>
      </c>
    </row>
    <row r="55" spans="1:13" s="11" customFormat="1" ht="15" customHeight="1">
      <c r="A55" s="27" t="s">
        <v>64</v>
      </c>
      <c r="B55" s="28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29"/>
    </row>
    <row r="57" spans="1:13" ht="45" customHeight="1">
      <c r="A57" s="367" t="s">
        <v>125</v>
      </c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</row>
    <row r="58" ht="15.75" thickBot="1"/>
    <row r="59" spans="1:13" ht="15.75" thickBot="1">
      <c r="A59" s="4"/>
      <c r="B59" s="4"/>
      <c r="C59" s="5" t="s">
        <v>0</v>
      </c>
      <c r="D59" s="6" t="s">
        <v>1</v>
      </c>
      <c r="E59" s="6" t="s">
        <v>2</v>
      </c>
      <c r="F59" s="6" t="s">
        <v>3</v>
      </c>
      <c r="G59" s="6" t="s">
        <v>4</v>
      </c>
      <c r="H59" s="6" t="s">
        <v>5</v>
      </c>
      <c r="I59" s="6" t="s">
        <v>8</v>
      </c>
      <c r="J59" s="6" t="s">
        <v>6</v>
      </c>
      <c r="K59" s="30" t="s">
        <v>7</v>
      </c>
      <c r="L59" s="30" t="s">
        <v>77</v>
      </c>
      <c r="M59" s="8" t="s">
        <v>14</v>
      </c>
    </row>
    <row r="60" spans="1:13" s="11" customFormat="1" ht="10.5" customHeight="1" thickBot="1">
      <c r="A60" s="9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30">
      <c r="A61" s="364" t="s">
        <v>70</v>
      </c>
      <c r="B61" s="108" t="s">
        <v>71</v>
      </c>
      <c r="C61" s="309">
        <v>32</v>
      </c>
      <c r="D61" s="309">
        <v>39</v>
      </c>
      <c r="E61" s="309">
        <v>214</v>
      </c>
      <c r="F61" s="309">
        <v>369</v>
      </c>
      <c r="G61" s="309">
        <v>47</v>
      </c>
      <c r="H61" s="309">
        <v>191</v>
      </c>
      <c r="I61" s="309">
        <v>146</v>
      </c>
      <c r="J61" s="309">
        <v>50</v>
      </c>
      <c r="K61" s="309">
        <v>335</v>
      </c>
      <c r="L61" s="310">
        <v>0</v>
      </c>
      <c r="M61" s="13">
        <f>SUM(C61:L61)</f>
        <v>1423</v>
      </c>
    </row>
    <row r="62" spans="1:13" ht="24.75" customHeight="1">
      <c r="A62" s="365"/>
      <c r="B62" s="60" t="s">
        <v>72</v>
      </c>
      <c r="C62" s="308">
        <v>335</v>
      </c>
      <c r="D62" s="308">
        <v>769</v>
      </c>
      <c r="E62" s="308">
        <v>2226</v>
      </c>
      <c r="F62" s="308">
        <v>2195</v>
      </c>
      <c r="G62" s="308">
        <v>531</v>
      </c>
      <c r="H62" s="308">
        <v>1288</v>
      </c>
      <c r="I62" s="308">
        <v>1088</v>
      </c>
      <c r="J62" s="308">
        <v>477</v>
      </c>
      <c r="K62" s="308">
        <v>1356</v>
      </c>
      <c r="L62" s="47">
        <v>10</v>
      </c>
      <c r="M62" s="24">
        <f>SUM(C62:L62)</f>
        <v>10275</v>
      </c>
    </row>
    <row r="63" spans="1:13" ht="28.5" customHeight="1" thickBot="1">
      <c r="A63" s="365"/>
      <c r="B63" s="311" t="s">
        <v>73</v>
      </c>
      <c r="C63" s="312"/>
      <c r="D63" s="312"/>
      <c r="E63" s="312">
        <v>8</v>
      </c>
      <c r="F63" s="312">
        <v>4</v>
      </c>
      <c r="G63" s="312">
        <v>2</v>
      </c>
      <c r="H63" s="312">
        <v>4</v>
      </c>
      <c r="I63" s="312"/>
      <c r="J63" s="312">
        <v>1</v>
      </c>
      <c r="K63" s="312">
        <v>5</v>
      </c>
      <c r="L63" s="313">
        <v>0</v>
      </c>
      <c r="M63" s="24">
        <f>SUM(C63:L63)</f>
        <v>24</v>
      </c>
    </row>
    <row r="64" spans="1:13" ht="24.75" customHeight="1" thickBot="1">
      <c r="A64" s="366"/>
      <c r="B64" s="314" t="s">
        <v>55</v>
      </c>
      <c r="C64" s="54">
        <f>SUM(C61:C63)</f>
        <v>367</v>
      </c>
      <c r="D64" s="54">
        <f aca="true" t="shared" si="16" ref="D64:L64">SUM(D61:D63)</f>
        <v>808</v>
      </c>
      <c r="E64" s="54">
        <f t="shared" si="16"/>
        <v>2448</v>
      </c>
      <c r="F64" s="54">
        <f t="shared" si="16"/>
        <v>2568</v>
      </c>
      <c r="G64" s="54">
        <f t="shared" si="16"/>
        <v>580</v>
      </c>
      <c r="H64" s="54">
        <f t="shared" si="16"/>
        <v>1483</v>
      </c>
      <c r="I64" s="54">
        <f t="shared" si="16"/>
        <v>1234</v>
      </c>
      <c r="J64" s="54">
        <f t="shared" si="16"/>
        <v>528</v>
      </c>
      <c r="K64" s="54">
        <f t="shared" si="16"/>
        <v>1696</v>
      </c>
      <c r="L64" s="54">
        <f t="shared" si="16"/>
        <v>10</v>
      </c>
      <c r="M64" s="204">
        <f>SUM(C64:L64)</f>
        <v>11722</v>
      </c>
    </row>
    <row r="65" spans="1:13" s="11" customFormat="1" ht="15" customHeight="1">
      <c r="A65" s="27" t="s">
        <v>65</v>
      </c>
      <c r="B65" s="28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29"/>
    </row>
    <row r="66" spans="1:13" s="11" customFormat="1" ht="15" customHeight="1" thickBot="1">
      <c r="A66" s="27"/>
      <c r="B66" s="28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29"/>
    </row>
    <row r="67" spans="1:13" ht="15.75" thickBot="1">
      <c r="A67" s="4"/>
      <c r="B67" s="4"/>
      <c r="C67" s="5" t="s">
        <v>0</v>
      </c>
      <c r="D67" s="6" t="s">
        <v>1</v>
      </c>
      <c r="E67" s="6" t="s">
        <v>2</v>
      </c>
      <c r="F67" s="6" t="s">
        <v>3</v>
      </c>
      <c r="G67" s="6" t="s">
        <v>4</v>
      </c>
      <c r="H67" s="6" t="s">
        <v>5</v>
      </c>
      <c r="I67" s="6" t="s">
        <v>8</v>
      </c>
      <c r="J67" s="6" t="s">
        <v>6</v>
      </c>
      <c r="K67" s="30" t="s">
        <v>7</v>
      </c>
      <c r="L67" s="30" t="s">
        <v>130</v>
      </c>
      <c r="M67" s="8" t="s">
        <v>14</v>
      </c>
    </row>
    <row r="68" spans="1:13" s="11" customFormat="1" ht="10.5" customHeight="1" thickBot="1">
      <c r="A68" s="9"/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30" customHeight="1" thickBot="1">
      <c r="A69" s="348" t="s">
        <v>129</v>
      </c>
      <c r="B69" s="349"/>
      <c r="C69" s="316">
        <v>367</v>
      </c>
      <c r="D69" s="317">
        <v>911</v>
      </c>
      <c r="E69" s="317">
        <v>2012</v>
      </c>
      <c r="F69" s="317">
        <v>1004</v>
      </c>
      <c r="G69" s="317">
        <v>673</v>
      </c>
      <c r="H69" s="317">
        <v>2085</v>
      </c>
      <c r="I69" s="317">
        <v>1557</v>
      </c>
      <c r="J69" s="317">
        <v>877</v>
      </c>
      <c r="K69" s="317">
        <v>1208</v>
      </c>
      <c r="L69" s="315">
        <v>1</v>
      </c>
      <c r="M69" s="35">
        <f>SUM(C69:L69)</f>
        <v>10695</v>
      </c>
    </row>
    <row r="70" spans="1:13" s="11" customFormat="1" ht="15" customHeight="1">
      <c r="A70" s="27" t="s">
        <v>65</v>
      </c>
      <c r="B70" s="28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29"/>
    </row>
    <row r="71" spans="1:13" s="11" customFormat="1" ht="15" customHeight="1" thickBot="1">
      <c r="A71" s="27"/>
      <c r="B71" s="28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29"/>
    </row>
    <row r="72" spans="1:5" ht="30.75" thickBot="1">
      <c r="A72" s="352" t="s">
        <v>126</v>
      </c>
      <c r="B72" s="353"/>
      <c r="C72" s="201" t="s">
        <v>100</v>
      </c>
      <c r="D72" s="54" t="s">
        <v>127</v>
      </c>
      <c r="E72" s="112" t="s">
        <v>128</v>
      </c>
    </row>
    <row r="73" spans="1:5" ht="15">
      <c r="A73" s="354" t="s">
        <v>101</v>
      </c>
      <c r="B73" s="355"/>
      <c r="C73" s="16">
        <v>35</v>
      </c>
      <c r="D73" s="16">
        <v>67058</v>
      </c>
      <c r="E73" s="202">
        <v>57256824.21</v>
      </c>
    </row>
    <row r="74" spans="1:5" ht="30.75" customHeight="1">
      <c r="A74" s="356" t="s">
        <v>105</v>
      </c>
      <c r="B74" s="357"/>
      <c r="C74" s="22">
        <v>59</v>
      </c>
      <c r="D74" s="22">
        <v>6276</v>
      </c>
      <c r="E74" s="203">
        <v>56460438.92</v>
      </c>
    </row>
    <row r="75" spans="1:5" ht="15">
      <c r="A75" s="358" t="s">
        <v>102</v>
      </c>
      <c r="B75" s="359"/>
      <c r="C75" s="22">
        <v>21</v>
      </c>
      <c r="D75" s="22">
        <v>10816</v>
      </c>
      <c r="E75" s="203">
        <v>30564578.76</v>
      </c>
    </row>
    <row r="76" spans="1:5" ht="15">
      <c r="A76" s="356" t="s">
        <v>103</v>
      </c>
      <c r="B76" s="357"/>
      <c r="C76" s="22">
        <v>45</v>
      </c>
      <c r="D76" s="22">
        <v>17782</v>
      </c>
      <c r="E76" s="203">
        <v>41342249.08</v>
      </c>
    </row>
    <row r="77" spans="1:5" ht="15.75" thickBot="1">
      <c r="A77" s="360" t="s">
        <v>104</v>
      </c>
      <c r="B77" s="361"/>
      <c r="C77" s="303">
        <v>24</v>
      </c>
      <c r="D77" s="303">
        <v>2267</v>
      </c>
      <c r="E77" s="304">
        <v>9661409.17</v>
      </c>
    </row>
    <row r="78" spans="1:5" ht="15.75" thickBot="1">
      <c r="A78" s="350" t="s">
        <v>55</v>
      </c>
      <c r="B78" s="351"/>
      <c r="C78" s="200">
        <f>SUM(C73:C77)</f>
        <v>184</v>
      </c>
      <c r="D78" s="200">
        <f>SUM(D73:D77)</f>
        <v>104199</v>
      </c>
      <c r="E78" s="525">
        <f>SUM(E73:E77)</f>
        <v>195285500.13999996</v>
      </c>
    </row>
    <row r="79" spans="1:5" ht="15">
      <c r="A79" s="526" t="s">
        <v>136</v>
      </c>
      <c r="B79" s="49"/>
      <c r="C79" s="50"/>
      <c r="D79" s="50"/>
      <c r="E79" s="50"/>
    </row>
  </sheetData>
  <sheetProtection/>
  <mergeCells count="57">
    <mergeCell ref="A57:M57"/>
    <mergeCell ref="A24:B24"/>
    <mergeCell ref="K38:L38"/>
    <mergeCell ref="A25:B25"/>
    <mergeCell ref="A26:B26"/>
    <mergeCell ref="K49:L49"/>
    <mergeCell ref="K54:L54"/>
    <mergeCell ref="A51:A54"/>
    <mergeCell ref="K42:L42"/>
    <mergeCell ref="K43:L43"/>
    <mergeCell ref="A16:B16"/>
    <mergeCell ref="K46:L46"/>
    <mergeCell ref="A28:B28"/>
    <mergeCell ref="A23:M23"/>
    <mergeCell ref="K41:L41"/>
    <mergeCell ref="K36:L36"/>
    <mergeCell ref="A19:B19"/>
    <mergeCell ref="K44:L44"/>
    <mergeCell ref="K39:L39"/>
    <mergeCell ref="K34:L34"/>
    <mergeCell ref="K52:L52"/>
    <mergeCell ref="K53:L53"/>
    <mergeCell ref="A18:B18"/>
    <mergeCell ref="K51:L51"/>
    <mergeCell ref="K32:L32"/>
    <mergeCell ref="A21:B21"/>
    <mergeCell ref="K37:L37"/>
    <mergeCell ref="A27:B27"/>
    <mergeCell ref="A20:B20"/>
    <mergeCell ref="A34:A46"/>
    <mergeCell ref="K35:L35"/>
    <mergeCell ref="K40:L40"/>
    <mergeCell ref="K6:L6"/>
    <mergeCell ref="K9:L9"/>
    <mergeCell ref="K7:L7"/>
    <mergeCell ref="K8:L8"/>
    <mergeCell ref="K10:L10"/>
    <mergeCell ref="A9:B9"/>
    <mergeCell ref="K45:L45"/>
    <mergeCell ref="A61:A64"/>
    <mergeCell ref="A1:M1"/>
    <mergeCell ref="A15:M15"/>
    <mergeCell ref="A6:B7"/>
    <mergeCell ref="A8:B8"/>
    <mergeCell ref="A17:B17"/>
    <mergeCell ref="K11:L11"/>
    <mergeCell ref="A11:B11"/>
    <mergeCell ref="A10:B10"/>
    <mergeCell ref="K4:L4"/>
    <mergeCell ref="A69:B69"/>
    <mergeCell ref="A78:B78"/>
    <mergeCell ref="A72:B72"/>
    <mergeCell ref="A73:B73"/>
    <mergeCell ref="A74:B74"/>
    <mergeCell ref="A75:B75"/>
    <mergeCell ref="A76:B76"/>
    <mergeCell ref="A77:B77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8" scale="78" r:id="rId2"/>
  <rowBreaks count="1" manualBreakCount="1">
    <brk id="3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="70" zoomScaleNormal="70" workbookViewId="0" topLeftCell="A1">
      <selection activeCell="M12" sqref="M12:M14"/>
    </sheetView>
  </sheetViews>
  <sheetFormatPr defaultColWidth="11.421875" defaultRowHeight="12.75"/>
  <cols>
    <col min="1" max="1" width="18.7109375" style="3" customWidth="1"/>
    <col min="2" max="2" width="9.28125" style="3" customWidth="1"/>
    <col min="3" max="12" width="8.7109375" style="3" customWidth="1"/>
    <col min="13" max="13" width="11.57421875" style="3" bestFit="1" customWidth="1"/>
    <col min="14" max="16384" width="11.421875" style="3" customWidth="1"/>
  </cols>
  <sheetData>
    <row r="1" spans="1:13" s="1" customFormat="1" ht="45" customHeight="1">
      <c r="A1" s="367" t="s">
        <v>113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s="1" customFormat="1" ht="1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9" customHeight="1" thickBot="1">
      <c r="A3" s="118"/>
    </row>
    <row r="4" spans="1:13" ht="15.75" thickBot="1">
      <c r="A4" s="4"/>
      <c r="B4" s="4"/>
      <c r="C4" s="5" t="s">
        <v>60</v>
      </c>
      <c r="D4" s="16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8</v>
      </c>
      <c r="K4" s="6" t="s">
        <v>6</v>
      </c>
      <c r="L4" s="6" t="s">
        <v>7</v>
      </c>
      <c r="M4" s="8" t="s">
        <v>14</v>
      </c>
    </row>
    <row r="5" ht="15.75" thickBot="1"/>
    <row r="6" spans="1:13" ht="27.75" customHeight="1" thickBot="1">
      <c r="A6" s="352" t="s">
        <v>134</v>
      </c>
      <c r="B6" s="353"/>
      <c r="C6" s="111">
        <f aca="true" t="shared" si="0" ref="C6:L6">SUM(C7:C8)</f>
        <v>2</v>
      </c>
      <c r="D6" s="54">
        <f t="shared" si="0"/>
        <v>3</v>
      </c>
      <c r="E6" s="54">
        <f t="shared" si="0"/>
        <v>9</v>
      </c>
      <c r="F6" s="54">
        <f t="shared" si="0"/>
        <v>27</v>
      </c>
      <c r="G6" s="54">
        <f t="shared" si="0"/>
        <v>32</v>
      </c>
      <c r="H6" s="54">
        <f t="shared" si="0"/>
        <v>5</v>
      </c>
      <c r="I6" s="54">
        <f t="shared" si="0"/>
        <v>19</v>
      </c>
      <c r="J6" s="54">
        <f t="shared" si="0"/>
        <v>55</v>
      </c>
      <c r="K6" s="201">
        <f t="shared" si="0"/>
        <v>1</v>
      </c>
      <c r="L6" s="225">
        <f t="shared" si="0"/>
        <v>207</v>
      </c>
      <c r="M6" s="35">
        <f>SUM(C6:L6)</f>
        <v>360</v>
      </c>
    </row>
    <row r="7" spans="1:13" s="9" customFormat="1" ht="30">
      <c r="A7" s="110" t="s">
        <v>51</v>
      </c>
      <c r="B7" s="220" t="s">
        <v>49</v>
      </c>
      <c r="C7" s="226">
        <v>1</v>
      </c>
      <c r="D7" s="37">
        <v>0</v>
      </c>
      <c r="E7" s="37">
        <v>7</v>
      </c>
      <c r="F7" s="37">
        <v>15</v>
      </c>
      <c r="G7" s="37">
        <v>26</v>
      </c>
      <c r="H7" s="37">
        <v>4</v>
      </c>
      <c r="I7" s="37">
        <v>13</v>
      </c>
      <c r="J7" s="37">
        <v>27</v>
      </c>
      <c r="K7" s="37">
        <v>0</v>
      </c>
      <c r="L7" s="227">
        <v>130</v>
      </c>
      <c r="M7" s="18">
        <f>SUM(C7:L7)</f>
        <v>223</v>
      </c>
    </row>
    <row r="8" spans="1:13" s="9" customFormat="1" ht="30.75" thickBot="1">
      <c r="A8" s="228" t="s">
        <v>52</v>
      </c>
      <c r="B8" s="221" t="s">
        <v>50</v>
      </c>
      <c r="C8" s="229">
        <v>1</v>
      </c>
      <c r="D8" s="230">
        <v>3</v>
      </c>
      <c r="E8" s="230">
        <v>2</v>
      </c>
      <c r="F8" s="230">
        <v>12</v>
      </c>
      <c r="G8" s="230">
        <v>6</v>
      </c>
      <c r="H8" s="230">
        <v>1</v>
      </c>
      <c r="I8" s="230">
        <v>6</v>
      </c>
      <c r="J8" s="230">
        <v>28</v>
      </c>
      <c r="K8" s="230">
        <v>1</v>
      </c>
      <c r="L8" s="231">
        <v>77</v>
      </c>
      <c r="M8" s="204">
        <f>SUM(C8:L8)</f>
        <v>137</v>
      </c>
    </row>
    <row r="9" spans="1:13" s="11" customFormat="1" ht="15" customHeight="1">
      <c r="A9" s="27" t="s">
        <v>65</v>
      </c>
      <c r="B9" s="49"/>
      <c r="C9" s="232"/>
      <c r="D9" s="50"/>
      <c r="E9" s="50"/>
      <c r="F9" s="50"/>
      <c r="G9" s="50"/>
      <c r="H9" s="50"/>
      <c r="I9" s="50"/>
      <c r="J9" s="50"/>
      <c r="K9" s="50"/>
      <c r="L9" s="50"/>
      <c r="M9" s="51"/>
    </row>
    <row r="10" spans="1:13" s="11" customFormat="1" ht="10.5" customHeight="1" thickBot="1">
      <c r="A10" s="27"/>
      <c r="B10" s="49"/>
      <c r="C10" s="97"/>
      <c r="D10" s="50"/>
      <c r="E10" s="50"/>
      <c r="F10" s="50"/>
      <c r="G10" s="50"/>
      <c r="H10" s="50"/>
      <c r="I10" s="50"/>
      <c r="J10" s="50"/>
      <c r="K10" s="50"/>
      <c r="L10" s="50"/>
      <c r="M10" s="51"/>
    </row>
    <row r="11" spans="1:13" ht="27.75" customHeight="1" thickBot="1">
      <c r="A11" s="352" t="s">
        <v>135</v>
      </c>
      <c r="B11" s="353"/>
      <c r="C11" s="201">
        <f>SUM(C12:C14)</f>
        <v>2</v>
      </c>
      <c r="D11" s="201">
        <f aca="true" t="shared" si="1" ref="D11:L11">SUM(D12:D14)</f>
        <v>5</v>
      </c>
      <c r="E11" s="201">
        <f t="shared" si="1"/>
        <v>7</v>
      </c>
      <c r="F11" s="201">
        <f t="shared" si="1"/>
        <v>27</v>
      </c>
      <c r="G11" s="201">
        <f t="shared" si="1"/>
        <v>30</v>
      </c>
      <c r="H11" s="201">
        <f t="shared" si="1"/>
        <v>6</v>
      </c>
      <c r="I11" s="201">
        <f t="shared" si="1"/>
        <v>22</v>
      </c>
      <c r="J11" s="201">
        <f t="shared" si="1"/>
        <v>56</v>
      </c>
      <c r="K11" s="201">
        <f t="shared" si="1"/>
        <v>1</v>
      </c>
      <c r="L11" s="233">
        <f t="shared" si="1"/>
        <v>205</v>
      </c>
      <c r="M11" s="234">
        <f>SUM(M12:M14)</f>
        <v>361</v>
      </c>
    </row>
    <row r="12" spans="1:13" s="9" customFormat="1" ht="13.5" customHeight="1">
      <c r="A12" s="56" t="s">
        <v>20</v>
      </c>
      <c r="B12" s="224"/>
      <c r="C12" s="235">
        <v>0</v>
      </c>
      <c r="D12" s="169">
        <v>4</v>
      </c>
      <c r="E12" s="169">
        <v>4</v>
      </c>
      <c r="F12" s="169">
        <v>4</v>
      </c>
      <c r="G12" s="169">
        <v>11</v>
      </c>
      <c r="H12" s="169">
        <v>3</v>
      </c>
      <c r="I12" s="169">
        <v>12</v>
      </c>
      <c r="J12" s="169">
        <v>19</v>
      </c>
      <c r="K12" s="169">
        <v>0</v>
      </c>
      <c r="L12" s="236">
        <v>49</v>
      </c>
      <c r="M12" s="24">
        <f>SUM(C12:L12)</f>
        <v>106</v>
      </c>
    </row>
    <row r="13" spans="1:13" s="9" customFormat="1" ht="13.5" customHeight="1">
      <c r="A13" s="60" t="s">
        <v>21</v>
      </c>
      <c r="B13" s="219"/>
      <c r="C13" s="237">
        <v>2</v>
      </c>
      <c r="D13" s="181">
        <v>1</v>
      </c>
      <c r="E13" s="181">
        <v>3</v>
      </c>
      <c r="F13" s="181">
        <v>22</v>
      </c>
      <c r="G13" s="181">
        <v>18</v>
      </c>
      <c r="H13" s="181">
        <v>3</v>
      </c>
      <c r="I13" s="181">
        <v>7</v>
      </c>
      <c r="J13" s="181">
        <v>21</v>
      </c>
      <c r="K13" s="181">
        <v>1</v>
      </c>
      <c r="L13" s="218">
        <v>71</v>
      </c>
      <c r="M13" s="24">
        <f>SUM(C13:L13)</f>
        <v>149</v>
      </c>
    </row>
    <row r="14" spans="1:13" s="9" customFormat="1" ht="13.5" customHeight="1" thickBot="1">
      <c r="A14" s="222" t="s">
        <v>22</v>
      </c>
      <c r="B14" s="223"/>
      <c r="C14" s="238">
        <v>0</v>
      </c>
      <c r="D14" s="239">
        <v>0</v>
      </c>
      <c r="E14" s="239">
        <v>0</v>
      </c>
      <c r="F14" s="239">
        <v>1</v>
      </c>
      <c r="G14" s="239">
        <v>1</v>
      </c>
      <c r="H14" s="239">
        <v>0</v>
      </c>
      <c r="I14" s="239">
        <v>3</v>
      </c>
      <c r="J14" s="239">
        <v>16</v>
      </c>
      <c r="K14" s="239">
        <v>0</v>
      </c>
      <c r="L14" s="240">
        <v>85</v>
      </c>
      <c r="M14" s="204">
        <f>SUM(C14:L14)</f>
        <v>106</v>
      </c>
    </row>
    <row r="15" spans="1:13" s="11" customFormat="1" ht="15" customHeight="1">
      <c r="A15" s="27" t="s">
        <v>65</v>
      </c>
      <c r="B15" s="49"/>
      <c r="C15" s="232"/>
      <c r="D15" s="50"/>
      <c r="E15" s="50"/>
      <c r="F15" s="50"/>
      <c r="G15" s="50"/>
      <c r="H15" s="50"/>
      <c r="I15" s="50"/>
      <c r="J15" s="50"/>
      <c r="K15" s="50"/>
      <c r="L15" s="50"/>
      <c r="M15" s="51"/>
    </row>
    <row r="16" spans="1:13" s="11" customFormat="1" ht="10.5" customHeight="1">
      <c r="A16" s="27"/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1:15" s="10" customFormat="1" ht="177.75" customHeight="1">
      <c r="A17" s="414"/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O17" s="241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8"/>
  <sheetViews>
    <sheetView zoomScale="70" zoomScaleNormal="70" workbookViewId="0" topLeftCell="A46">
      <selection activeCell="M63" sqref="M63"/>
    </sheetView>
  </sheetViews>
  <sheetFormatPr defaultColWidth="11.421875" defaultRowHeight="12.75"/>
  <cols>
    <col min="1" max="1" width="14.00390625" style="3" customWidth="1"/>
    <col min="2" max="2" width="19.00390625" style="3" customWidth="1"/>
    <col min="3" max="3" width="14.57421875" style="3" customWidth="1"/>
    <col min="4" max="4" width="12.421875" style="3" bestFit="1" customWidth="1"/>
    <col min="5" max="10" width="14.28125" style="3" bestFit="1" customWidth="1"/>
    <col min="11" max="11" width="12.421875" style="3" customWidth="1"/>
    <col min="12" max="12" width="14.28125" style="3" bestFit="1" customWidth="1"/>
    <col min="13" max="13" width="16.8515625" style="3" bestFit="1" customWidth="1"/>
    <col min="14" max="14" width="13.00390625" style="3" bestFit="1" customWidth="1"/>
    <col min="15" max="16384" width="11.421875" style="3" customWidth="1"/>
  </cols>
  <sheetData>
    <row r="1" spans="1:13" s="1" customFormat="1" ht="48" customHeight="1">
      <c r="A1" s="367" t="s">
        <v>114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s="1" customFormat="1" ht="1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9" customHeight="1" thickBot="1">
      <c r="A3" s="118"/>
    </row>
    <row r="4" spans="1:13" ht="15.75" thickBot="1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346" t="s">
        <v>7</v>
      </c>
      <c r="L4" s="347"/>
      <c r="M4" s="8" t="s">
        <v>14</v>
      </c>
    </row>
    <row r="5" spans="1:13" ht="9" customHeight="1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119" customFormat="1" ht="19.5" customHeight="1">
      <c r="A6" s="364" t="s">
        <v>107</v>
      </c>
      <c r="B6" s="56" t="s">
        <v>10</v>
      </c>
      <c r="C6" s="99">
        <v>6</v>
      </c>
      <c r="D6" s="100">
        <v>12</v>
      </c>
      <c r="E6" s="100">
        <v>25</v>
      </c>
      <c r="F6" s="100">
        <v>7</v>
      </c>
      <c r="G6" s="100">
        <v>6</v>
      </c>
      <c r="H6" s="100">
        <v>37</v>
      </c>
      <c r="I6" s="100">
        <v>8</v>
      </c>
      <c r="J6" s="100">
        <v>6</v>
      </c>
      <c r="K6" s="402">
        <v>31</v>
      </c>
      <c r="L6" s="403"/>
      <c r="M6" s="13">
        <f>SUM(C6:K6)</f>
        <v>138</v>
      </c>
    </row>
    <row r="7" spans="1:13" s="120" customFormat="1" ht="19.5" customHeight="1" thickBot="1">
      <c r="A7" s="365"/>
      <c r="B7" s="48" t="s">
        <v>9</v>
      </c>
      <c r="C7" s="102">
        <v>25</v>
      </c>
      <c r="D7" s="103">
        <v>52</v>
      </c>
      <c r="E7" s="103">
        <v>182</v>
      </c>
      <c r="F7" s="103">
        <v>84</v>
      </c>
      <c r="G7" s="103">
        <v>30</v>
      </c>
      <c r="H7" s="103">
        <v>124</v>
      </c>
      <c r="I7" s="103">
        <v>57</v>
      </c>
      <c r="J7" s="103">
        <v>30</v>
      </c>
      <c r="K7" s="398">
        <v>115</v>
      </c>
      <c r="L7" s="399"/>
      <c r="M7" s="104">
        <f>SUM(C7:K7)</f>
        <v>699</v>
      </c>
    </row>
    <row r="8" spans="1:13" s="120" customFormat="1" ht="19.5" customHeight="1" thickBot="1">
      <c r="A8" s="366"/>
      <c r="B8" s="105" t="s">
        <v>55</v>
      </c>
      <c r="C8" s="106">
        <f aca="true" t="shared" si="0" ref="C8:J8">SUM(C6:C7)</f>
        <v>31</v>
      </c>
      <c r="D8" s="107">
        <f t="shared" si="0"/>
        <v>64</v>
      </c>
      <c r="E8" s="107">
        <f t="shared" si="0"/>
        <v>207</v>
      </c>
      <c r="F8" s="107">
        <f t="shared" si="0"/>
        <v>91</v>
      </c>
      <c r="G8" s="107">
        <f t="shared" si="0"/>
        <v>36</v>
      </c>
      <c r="H8" s="107">
        <f t="shared" si="0"/>
        <v>161</v>
      </c>
      <c r="I8" s="107">
        <f t="shared" si="0"/>
        <v>65</v>
      </c>
      <c r="J8" s="107">
        <f t="shared" si="0"/>
        <v>36</v>
      </c>
      <c r="K8" s="430">
        <f>SUM(K6:L7)</f>
        <v>146</v>
      </c>
      <c r="L8" s="431"/>
      <c r="M8" s="35">
        <f>SUM(C8:K8)</f>
        <v>837</v>
      </c>
    </row>
    <row r="9" spans="1:13" ht="15" customHeight="1" thickBot="1">
      <c r="A9" s="436"/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</row>
    <row r="10" spans="1:13" s="119" customFormat="1" ht="24.75" customHeight="1">
      <c r="A10" s="364" t="s">
        <v>108</v>
      </c>
      <c r="B10" s="56" t="s">
        <v>10</v>
      </c>
      <c r="C10" s="99">
        <v>130</v>
      </c>
      <c r="D10" s="100">
        <v>301</v>
      </c>
      <c r="E10" s="109">
        <v>621</v>
      </c>
      <c r="F10" s="109">
        <v>605</v>
      </c>
      <c r="G10" s="100">
        <v>211</v>
      </c>
      <c r="H10" s="109">
        <v>726</v>
      </c>
      <c r="I10" s="100">
        <v>304</v>
      </c>
      <c r="J10" s="100">
        <v>141</v>
      </c>
      <c r="K10" s="459">
        <v>579</v>
      </c>
      <c r="L10" s="460"/>
      <c r="M10" s="13">
        <f>SUM(C10:K10)</f>
        <v>3618</v>
      </c>
    </row>
    <row r="11" spans="1:13" s="120" customFormat="1" ht="24.75" customHeight="1" thickBot="1">
      <c r="A11" s="365"/>
      <c r="B11" s="48" t="s">
        <v>9</v>
      </c>
      <c r="C11" s="102">
        <v>13</v>
      </c>
      <c r="D11" s="103">
        <v>11</v>
      </c>
      <c r="E11" s="103">
        <v>30</v>
      </c>
      <c r="F11" s="103">
        <v>39</v>
      </c>
      <c r="G11" s="103">
        <v>5</v>
      </c>
      <c r="H11" s="103">
        <v>36</v>
      </c>
      <c r="I11" s="103">
        <v>7</v>
      </c>
      <c r="J11" s="103">
        <v>7</v>
      </c>
      <c r="K11" s="398">
        <v>14</v>
      </c>
      <c r="L11" s="399"/>
      <c r="M11" s="104">
        <f>SUM(C11:K11)</f>
        <v>162</v>
      </c>
    </row>
    <row r="12" spans="1:13" s="120" customFormat="1" ht="24.75" customHeight="1" thickBot="1">
      <c r="A12" s="366"/>
      <c r="B12" s="105" t="s">
        <v>55</v>
      </c>
      <c r="C12" s="111">
        <f aca="true" t="shared" si="1" ref="C12:J12">SUM(C10:C11)</f>
        <v>143</v>
      </c>
      <c r="D12" s="54">
        <f t="shared" si="1"/>
        <v>312</v>
      </c>
      <c r="E12" s="54">
        <f t="shared" si="1"/>
        <v>651</v>
      </c>
      <c r="F12" s="54">
        <f t="shared" si="1"/>
        <v>644</v>
      </c>
      <c r="G12" s="54">
        <f t="shared" si="1"/>
        <v>216</v>
      </c>
      <c r="H12" s="54">
        <f t="shared" si="1"/>
        <v>762</v>
      </c>
      <c r="I12" s="54">
        <f t="shared" si="1"/>
        <v>311</v>
      </c>
      <c r="J12" s="54">
        <f t="shared" si="1"/>
        <v>148</v>
      </c>
      <c r="K12" s="461">
        <f>SUM(K10:L11)</f>
        <v>593</v>
      </c>
      <c r="L12" s="462"/>
      <c r="M12" s="35">
        <f>SUM(C12:K12)</f>
        <v>3780</v>
      </c>
    </row>
    <row r="13" spans="1:13" ht="15" customHeight="1" thickBot="1">
      <c r="A13" s="436"/>
      <c r="B13" s="436"/>
      <c r="C13" s="439"/>
      <c r="D13" s="439"/>
      <c r="E13" s="439"/>
      <c r="F13" s="439"/>
      <c r="G13" s="439"/>
      <c r="H13" s="439"/>
      <c r="I13" s="439"/>
      <c r="J13" s="439"/>
      <c r="K13" s="436"/>
      <c r="L13" s="436"/>
      <c r="M13" s="436"/>
    </row>
    <row r="14" spans="1:13" ht="19.5" customHeight="1">
      <c r="A14" s="364" t="s">
        <v>109</v>
      </c>
      <c r="B14" s="56" t="s">
        <v>10</v>
      </c>
      <c r="C14" s="46">
        <f>SUM(C6+C10)</f>
        <v>136</v>
      </c>
      <c r="D14" s="46">
        <f aca="true" t="shared" si="2" ref="D14:L14">SUM(D6+D10)</f>
        <v>313</v>
      </c>
      <c r="E14" s="46">
        <f t="shared" si="2"/>
        <v>646</v>
      </c>
      <c r="F14" s="46">
        <f t="shared" si="2"/>
        <v>612</v>
      </c>
      <c r="G14" s="46">
        <f t="shared" si="2"/>
        <v>217</v>
      </c>
      <c r="H14" s="46">
        <f t="shared" si="2"/>
        <v>763</v>
      </c>
      <c r="I14" s="46">
        <f t="shared" si="2"/>
        <v>312</v>
      </c>
      <c r="J14" s="46">
        <f t="shared" si="2"/>
        <v>147</v>
      </c>
      <c r="K14" s="459">
        <f t="shared" si="2"/>
        <v>610</v>
      </c>
      <c r="L14" s="460">
        <f t="shared" si="2"/>
        <v>0</v>
      </c>
      <c r="M14" s="13">
        <f>SUM(C14:K14)</f>
        <v>3756</v>
      </c>
    </row>
    <row r="15" spans="1:13" ht="19.5" customHeight="1" thickBot="1">
      <c r="A15" s="365"/>
      <c r="B15" s="48" t="s">
        <v>9</v>
      </c>
      <c r="C15" s="46">
        <f>SUM(C7+C11)</f>
        <v>38</v>
      </c>
      <c r="D15" s="46">
        <f aca="true" t="shared" si="3" ref="D15:L15">SUM(D7+D11)</f>
        <v>63</v>
      </c>
      <c r="E15" s="46">
        <f t="shared" si="3"/>
        <v>212</v>
      </c>
      <c r="F15" s="46">
        <f t="shared" si="3"/>
        <v>123</v>
      </c>
      <c r="G15" s="46">
        <f t="shared" si="3"/>
        <v>35</v>
      </c>
      <c r="H15" s="46">
        <f t="shared" si="3"/>
        <v>160</v>
      </c>
      <c r="I15" s="46">
        <f t="shared" si="3"/>
        <v>64</v>
      </c>
      <c r="J15" s="46">
        <f t="shared" si="3"/>
        <v>37</v>
      </c>
      <c r="K15" s="469">
        <f>SUM(K7+K11)</f>
        <v>129</v>
      </c>
      <c r="L15" s="470">
        <f t="shared" si="3"/>
        <v>0</v>
      </c>
      <c r="M15" s="104">
        <f>SUM(C15:K15)</f>
        <v>861</v>
      </c>
    </row>
    <row r="16" spans="1:13" ht="19.5" customHeight="1" thickBot="1">
      <c r="A16" s="366"/>
      <c r="B16" s="105" t="s">
        <v>55</v>
      </c>
      <c r="C16" s="319">
        <f aca="true" t="shared" si="4" ref="C16:J16">SUM(C14:C15)</f>
        <v>174</v>
      </c>
      <c r="D16" s="320">
        <f t="shared" si="4"/>
        <v>376</v>
      </c>
      <c r="E16" s="320">
        <f t="shared" si="4"/>
        <v>858</v>
      </c>
      <c r="F16" s="320">
        <f t="shared" si="4"/>
        <v>735</v>
      </c>
      <c r="G16" s="320">
        <f t="shared" si="4"/>
        <v>252</v>
      </c>
      <c r="H16" s="320">
        <f t="shared" si="4"/>
        <v>923</v>
      </c>
      <c r="I16" s="320">
        <f t="shared" si="4"/>
        <v>376</v>
      </c>
      <c r="J16" s="320">
        <f t="shared" si="4"/>
        <v>184</v>
      </c>
      <c r="K16" s="461">
        <f>SUM(K14:L15)</f>
        <v>739</v>
      </c>
      <c r="L16" s="462"/>
      <c r="M16" s="35">
        <f>SUM(C16:K16)</f>
        <v>4617</v>
      </c>
    </row>
    <row r="17" spans="1:14" ht="12.75" customHeight="1">
      <c r="A17" s="122" t="s">
        <v>29</v>
      </c>
      <c r="B17" s="122"/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122"/>
    </row>
    <row r="18" spans="1:14" ht="7.5" customHeight="1" thickBot="1">
      <c r="A18" s="122"/>
      <c r="B18" s="122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2"/>
    </row>
    <row r="19" spans="1:14" s="126" customFormat="1" ht="28.5" customHeight="1" thickBot="1">
      <c r="A19" s="124" t="s">
        <v>74</v>
      </c>
      <c r="B19" s="125" t="s">
        <v>80</v>
      </c>
      <c r="C19" s="342">
        <v>1.418</v>
      </c>
      <c r="D19" s="342">
        <v>2.705</v>
      </c>
      <c r="E19" s="342">
        <v>5.901</v>
      </c>
      <c r="F19" s="342">
        <v>4.854</v>
      </c>
      <c r="G19" s="342">
        <v>1.415</v>
      </c>
      <c r="H19" s="342">
        <v>6.939</v>
      </c>
      <c r="I19" s="342">
        <v>2.624</v>
      </c>
      <c r="J19" s="342">
        <v>1.21</v>
      </c>
      <c r="K19" s="440">
        <v>4.217</v>
      </c>
      <c r="L19" s="441"/>
      <c r="M19" s="341">
        <f>SUM(C19:K19)</f>
        <v>31.282999999999998</v>
      </c>
      <c r="N19" s="159"/>
    </row>
    <row r="20" spans="1:14" s="11" customFormat="1" ht="15.75" thickBot="1">
      <c r="A20" s="49" t="s">
        <v>93</v>
      </c>
      <c r="B20" s="28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51"/>
      <c r="N20" s="123"/>
    </row>
    <row r="21" spans="1:14" s="11" customFormat="1" ht="15.75" thickBot="1">
      <c r="A21" s="128"/>
      <c r="B21" s="49"/>
      <c r="C21" s="127"/>
      <c r="D21" s="5" t="s">
        <v>0</v>
      </c>
      <c r="E21" s="6" t="s">
        <v>1</v>
      </c>
      <c r="F21" s="6" t="s">
        <v>2</v>
      </c>
      <c r="G21" s="6" t="s">
        <v>3</v>
      </c>
      <c r="H21" s="6" t="s">
        <v>4</v>
      </c>
      <c r="I21" s="6" t="s">
        <v>5</v>
      </c>
      <c r="J21" s="6" t="s">
        <v>8</v>
      </c>
      <c r="K21" s="6" t="s">
        <v>6</v>
      </c>
      <c r="L21" s="129" t="s">
        <v>7</v>
      </c>
      <c r="M21" s="8" t="s">
        <v>14</v>
      </c>
      <c r="N21" s="123"/>
    </row>
    <row r="22" spans="1:13" ht="6" customHeight="1" thickBot="1">
      <c r="A22" s="448"/>
      <c r="B22" s="448"/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</row>
    <row r="23" spans="1:13" s="120" customFormat="1" ht="19.5" customHeight="1" thickBot="1">
      <c r="A23" s="364" t="s">
        <v>75</v>
      </c>
      <c r="B23" s="465" t="s">
        <v>67</v>
      </c>
      <c r="C23" s="465"/>
      <c r="D23" s="465"/>
      <c r="E23" s="465"/>
      <c r="F23" s="465"/>
      <c r="G23" s="465"/>
      <c r="H23" s="465"/>
      <c r="I23" s="465"/>
      <c r="J23" s="465"/>
      <c r="K23" s="465"/>
      <c r="L23" s="465"/>
      <c r="M23" s="466"/>
    </row>
    <row r="24" spans="1:13" s="120" customFormat="1" ht="19.5" customHeight="1">
      <c r="A24" s="365"/>
      <c r="B24" s="437" t="s">
        <v>10</v>
      </c>
      <c r="C24" s="438"/>
      <c r="D24" s="130">
        <v>1</v>
      </c>
      <c r="E24" s="131">
        <v>17</v>
      </c>
      <c r="F24" s="131">
        <v>17</v>
      </c>
      <c r="G24" s="131">
        <v>37</v>
      </c>
      <c r="H24" s="131">
        <v>7</v>
      </c>
      <c r="I24" s="131">
        <v>36</v>
      </c>
      <c r="J24" s="131"/>
      <c r="K24" s="131"/>
      <c r="L24" s="17">
        <v>40</v>
      </c>
      <c r="M24" s="18">
        <f>SUM(D24:L24)</f>
        <v>155</v>
      </c>
    </row>
    <row r="25" spans="1:13" s="120" customFormat="1" ht="19.5" customHeight="1" thickBot="1">
      <c r="A25" s="365"/>
      <c r="B25" s="442" t="s">
        <v>9</v>
      </c>
      <c r="C25" s="447"/>
      <c r="D25" s="132">
        <v>7</v>
      </c>
      <c r="E25" s="133">
        <v>7</v>
      </c>
      <c r="F25" s="133">
        <v>28</v>
      </c>
      <c r="G25" s="133">
        <v>25</v>
      </c>
      <c r="H25" s="133">
        <v>6</v>
      </c>
      <c r="I25" s="133">
        <v>21</v>
      </c>
      <c r="J25" s="133">
        <v>5</v>
      </c>
      <c r="K25" s="133">
        <v>2</v>
      </c>
      <c r="L25" s="134">
        <v>50</v>
      </c>
      <c r="M25" s="18">
        <f>SUM(D25:L25)</f>
        <v>151</v>
      </c>
    </row>
    <row r="26" spans="1:13" s="120" customFormat="1" ht="19.5" customHeight="1" thickBot="1">
      <c r="A26" s="365"/>
      <c r="B26" s="445" t="s">
        <v>55</v>
      </c>
      <c r="C26" s="446"/>
      <c r="D26" s="135">
        <f>SUM(D24:D25)</f>
        <v>8</v>
      </c>
      <c r="E26" s="135">
        <f aca="true" t="shared" si="5" ref="E26:L26">SUM(E24:E25)</f>
        <v>24</v>
      </c>
      <c r="F26" s="135">
        <f t="shared" si="5"/>
        <v>45</v>
      </c>
      <c r="G26" s="135">
        <f t="shared" si="5"/>
        <v>62</v>
      </c>
      <c r="H26" s="135">
        <f t="shared" si="5"/>
        <v>13</v>
      </c>
      <c r="I26" s="135">
        <f t="shared" si="5"/>
        <v>57</v>
      </c>
      <c r="J26" s="135">
        <f t="shared" si="5"/>
        <v>5</v>
      </c>
      <c r="K26" s="135">
        <f t="shared" si="5"/>
        <v>2</v>
      </c>
      <c r="L26" s="135">
        <f t="shared" si="5"/>
        <v>90</v>
      </c>
      <c r="M26" s="35">
        <f>SUM(M24:M25)</f>
        <v>306</v>
      </c>
    </row>
    <row r="27" spans="1:14" s="120" customFormat="1" ht="30" customHeight="1" thickBot="1">
      <c r="A27" s="366"/>
      <c r="B27" s="449" t="s">
        <v>94</v>
      </c>
      <c r="C27" s="450"/>
      <c r="D27" s="342">
        <v>0.002</v>
      </c>
      <c r="E27" s="343">
        <v>0.008</v>
      </c>
      <c r="F27" s="343">
        <v>0.015</v>
      </c>
      <c r="G27" s="343">
        <v>0.019</v>
      </c>
      <c r="H27" s="343">
        <v>0.005</v>
      </c>
      <c r="I27" s="343">
        <v>0.015</v>
      </c>
      <c r="J27" s="343">
        <v>0.002</v>
      </c>
      <c r="K27" s="343">
        <v>0.001</v>
      </c>
      <c r="L27" s="343">
        <v>0.028</v>
      </c>
      <c r="M27" s="184">
        <f>SUM(D27:L27)</f>
        <v>0.095</v>
      </c>
      <c r="N27" s="159"/>
    </row>
    <row r="28" spans="1:13" s="120" customFormat="1" ht="13.5" customHeight="1">
      <c r="A28" s="136" t="s">
        <v>76</v>
      </c>
      <c r="B28" s="137"/>
      <c r="C28" s="137"/>
      <c r="D28" s="138"/>
      <c r="E28" s="138"/>
      <c r="F28" s="138"/>
      <c r="G28" s="138"/>
      <c r="H28" s="138"/>
      <c r="I28" s="138"/>
      <c r="J28" s="138"/>
      <c r="K28" s="138"/>
      <c r="L28" s="138"/>
      <c r="M28" s="139"/>
    </row>
    <row r="29" spans="1:13" s="120" customFormat="1" ht="5.25" customHeight="1">
      <c r="A29" s="122"/>
      <c r="B29" s="49"/>
      <c r="C29" s="49"/>
      <c r="D29" s="140"/>
      <c r="E29" s="140"/>
      <c r="F29" s="140"/>
      <c r="G29" s="140"/>
      <c r="H29" s="140"/>
      <c r="I29" s="140"/>
      <c r="J29" s="140"/>
      <c r="K29" s="140"/>
      <c r="L29" s="140"/>
      <c r="M29" s="141"/>
    </row>
    <row r="30" spans="1:13" s="1" customFormat="1" ht="48" customHeight="1">
      <c r="A30" s="367" t="s">
        <v>114</v>
      </c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</row>
    <row r="31" spans="2:13" ht="6.75" customHeight="1" thickBot="1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</row>
    <row r="32" spans="1:14" s="120" customFormat="1" ht="13.5" customHeight="1" thickBot="1">
      <c r="A32" s="463"/>
      <c r="B32" s="464"/>
      <c r="C32" s="464"/>
      <c r="D32" s="5" t="s">
        <v>0</v>
      </c>
      <c r="E32" s="6" t="s">
        <v>1</v>
      </c>
      <c r="F32" s="6" t="s">
        <v>2</v>
      </c>
      <c r="G32" s="6" t="s">
        <v>3</v>
      </c>
      <c r="H32" s="6" t="s">
        <v>4</v>
      </c>
      <c r="I32" s="6" t="s">
        <v>5</v>
      </c>
      <c r="J32" s="6" t="s">
        <v>8</v>
      </c>
      <c r="K32" s="6" t="s">
        <v>6</v>
      </c>
      <c r="L32" s="7" t="s">
        <v>81</v>
      </c>
      <c r="M32" s="143" t="s">
        <v>14</v>
      </c>
      <c r="N32" s="144"/>
    </row>
    <row r="33" spans="1:14" s="120" customFormat="1" ht="13.5" customHeight="1">
      <c r="A33" s="364" t="s">
        <v>98</v>
      </c>
      <c r="B33" s="452" t="s">
        <v>85</v>
      </c>
      <c r="C33" s="452"/>
      <c r="D33" s="145">
        <v>21</v>
      </c>
      <c r="E33" s="146">
        <v>49</v>
      </c>
      <c r="F33" s="146">
        <v>128</v>
      </c>
      <c r="G33" s="146">
        <v>134</v>
      </c>
      <c r="H33" s="146">
        <v>81</v>
      </c>
      <c r="I33" s="146">
        <v>70</v>
      </c>
      <c r="J33" s="146">
        <v>81</v>
      </c>
      <c r="K33" s="146">
        <v>37</v>
      </c>
      <c r="L33" s="147">
        <v>316</v>
      </c>
      <c r="M33" s="81">
        <f aca="true" t="shared" si="6" ref="M33:M40">SUM(D33:L33)</f>
        <v>917</v>
      </c>
      <c r="N33" s="144"/>
    </row>
    <row r="34" spans="1:14" s="120" customFormat="1" ht="13.5" customHeight="1">
      <c r="A34" s="365"/>
      <c r="B34" s="442" t="s">
        <v>86</v>
      </c>
      <c r="C34" s="442"/>
      <c r="D34" s="148">
        <v>5</v>
      </c>
      <c r="E34" s="23">
        <v>34</v>
      </c>
      <c r="F34" s="23">
        <v>97</v>
      </c>
      <c r="G34" s="23">
        <v>103</v>
      </c>
      <c r="H34" s="23">
        <v>61</v>
      </c>
      <c r="I34" s="23">
        <v>51</v>
      </c>
      <c r="J34" s="23">
        <v>58</v>
      </c>
      <c r="K34" s="23">
        <v>27</v>
      </c>
      <c r="L34" s="149">
        <v>280</v>
      </c>
      <c r="M34" s="85">
        <f t="shared" si="6"/>
        <v>716</v>
      </c>
      <c r="N34" s="144"/>
    </row>
    <row r="35" spans="1:14" s="120" customFormat="1" ht="13.5" customHeight="1">
      <c r="A35" s="365"/>
      <c r="B35" s="443" t="s">
        <v>87</v>
      </c>
      <c r="C35" s="444"/>
      <c r="D35" s="148">
        <v>11</v>
      </c>
      <c r="E35" s="23">
        <v>54</v>
      </c>
      <c r="F35" s="23">
        <v>206</v>
      </c>
      <c r="G35" s="23">
        <v>183</v>
      </c>
      <c r="H35" s="23">
        <v>114</v>
      </c>
      <c r="I35" s="23">
        <v>87</v>
      </c>
      <c r="J35" s="23">
        <v>118</v>
      </c>
      <c r="K35" s="23">
        <v>34</v>
      </c>
      <c r="L35" s="149">
        <v>472</v>
      </c>
      <c r="M35" s="85">
        <f t="shared" si="6"/>
        <v>1279</v>
      </c>
      <c r="N35" s="144"/>
    </row>
    <row r="36" spans="1:13" s="120" customFormat="1" ht="13.5" customHeight="1" thickBot="1">
      <c r="A36" s="365"/>
      <c r="B36" s="443" t="s">
        <v>88</v>
      </c>
      <c r="C36" s="444"/>
      <c r="D36" s="150">
        <v>24</v>
      </c>
      <c r="E36" s="151">
        <v>103</v>
      </c>
      <c r="F36" s="151">
        <v>195</v>
      </c>
      <c r="G36" s="151">
        <v>252</v>
      </c>
      <c r="H36" s="151">
        <v>172</v>
      </c>
      <c r="I36" s="151">
        <v>65</v>
      </c>
      <c r="J36" s="151">
        <v>266</v>
      </c>
      <c r="K36" s="151">
        <v>56</v>
      </c>
      <c r="L36" s="152">
        <v>436</v>
      </c>
      <c r="M36" s="85">
        <f t="shared" si="6"/>
        <v>1569</v>
      </c>
    </row>
    <row r="37" spans="1:13" s="120" customFormat="1" ht="13.5" customHeight="1">
      <c r="A37" s="365"/>
      <c r="B37" s="489" t="s">
        <v>89</v>
      </c>
      <c r="C37" s="489"/>
      <c r="D37" s="153">
        <f>SUM(D38:D39)</f>
        <v>18</v>
      </c>
      <c r="E37" s="153">
        <f aca="true" t="shared" si="7" ref="E37:L37">SUM(E38:E39)</f>
        <v>101</v>
      </c>
      <c r="F37" s="153">
        <f t="shared" si="7"/>
        <v>212</v>
      </c>
      <c r="G37" s="153">
        <f t="shared" si="7"/>
        <v>202</v>
      </c>
      <c r="H37" s="153">
        <f t="shared" si="7"/>
        <v>185</v>
      </c>
      <c r="I37" s="153">
        <f t="shared" si="7"/>
        <v>46</v>
      </c>
      <c r="J37" s="153">
        <f t="shared" si="7"/>
        <v>260</v>
      </c>
      <c r="K37" s="153">
        <f t="shared" si="7"/>
        <v>60</v>
      </c>
      <c r="L37" s="154">
        <f t="shared" si="7"/>
        <v>483</v>
      </c>
      <c r="M37" s="85">
        <f t="shared" si="6"/>
        <v>1567</v>
      </c>
    </row>
    <row r="38" spans="1:13" s="120" customFormat="1" ht="13.5" customHeight="1">
      <c r="A38" s="365"/>
      <c r="B38" s="458" t="s">
        <v>91</v>
      </c>
      <c r="C38" s="458"/>
      <c r="D38" s="148">
        <v>4</v>
      </c>
      <c r="E38" s="23">
        <v>16</v>
      </c>
      <c r="F38" s="23">
        <v>42</v>
      </c>
      <c r="G38" s="23">
        <v>37</v>
      </c>
      <c r="H38" s="23">
        <v>29</v>
      </c>
      <c r="I38" s="23">
        <v>19</v>
      </c>
      <c r="J38" s="23">
        <v>34</v>
      </c>
      <c r="K38" s="23">
        <v>16</v>
      </c>
      <c r="L38" s="149">
        <v>132</v>
      </c>
      <c r="M38" s="85">
        <f t="shared" si="6"/>
        <v>329</v>
      </c>
    </row>
    <row r="39" spans="1:13" s="120" customFormat="1" ht="13.5" customHeight="1" thickBot="1">
      <c r="A39" s="365"/>
      <c r="B39" s="455" t="s">
        <v>90</v>
      </c>
      <c r="C39" s="455"/>
      <c r="D39" s="155">
        <v>14</v>
      </c>
      <c r="E39" s="156">
        <v>85</v>
      </c>
      <c r="F39" s="156">
        <v>170</v>
      </c>
      <c r="G39" s="156">
        <v>165</v>
      </c>
      <c r="H39" s="156">
        <v>156</v>
      </c>
      <c r="I39" s="156">
        <v>27</v>
      </c>
      <c r="J39" s="156">
        <v>226</v>
      </c>
      <c r="K39" s="156">
        <v>44</v>
      </c>
      <c r="L39" s="157">
        <v>351</v>
      </c>
      <c r="M39" s="85">
        <f t="shared" si="6"/>
        <v>1238</v>
      </c>
    </row>
    <row r="40" spans="1:23" s="120" customFormat="1" ht="15.75" thickBot="1">
      <c r="A40" s="366"/>
      <c r="B40" s="449" t="s">
        <v>94</v>
      </c>
      <c r="C40" s="449"/>
      <c r="D40" s="273">
        <v>0.071</v>
      </c>
      <c r="E40" s="274">
        <v>0.314</v>
      </c>
      <c r="F40" s="274">
        <v>0.601</v>
      </c>
      <c r="G40" s="274">
        <v>0.827</v>
      </c>
      <c r="H40" s="274">
        <v>0.369</v>
      </c>
      <c r="I40" s="274">
        <v>0.531</v>
      </c>
      <c r="J40" s="274">
        <v>0.544</v>
      </c>
      <c r="K40" s="274">
        <v>0.296</v>
      </c>
      <c r="L40" s="275">
        <v>1.672</v>
      </c>
      <c r="M40" s="158">
        <f t="shared" si="6"/>
        <v>5.225</v>
      </c>
      <c r="N40" s="159"/>
      <c r="O40" s="159"/>
      <c r="P40" s="159"/>
      <c r="Q40" s="159"/>
      <c r="R40" s="159"/>
      <c r="S40" s="159"/>
      <c r="T40" s="159"/>
      <c r="U40" s="159"/>
      <c r="V40" s="159"/>
      <c r="W40" s="159"/>
    </row>
    <row r="41" spans="1:13" s="28" customFormat="1" ht="13.5" customHeight="1" thickBot="1">
      <c r="A41" s="28" t="s">
        <v>96</v>
      </c>
      <c r="D41" s="160"/>
      <c r="F41" s="161"/>
      <c r="G41" s="161"/>
      <c r="H41" s="161"/>
      <c r="I41" s="161"/>
      <c r="J41" s="161"/>
      <c r="K41" s="136" t="s">
        <v>82</v>
      </c>
      <c r="L41" s="161"/>
      <c r="M41" s="162"/>
    </row>
    <row r="42" spans="1:13" s="28" customFormat="1" ht="13.5" customHeight="1" thickBot="1">
      <c r="A42" s="163"/>
      <c r="B42" s="142"/>
      <c r="C42" s="164"/>
      <c r="D42" s="165" t="s">
        <v>0</v>
      </c>
      <c r="E42" s="166" t="s">
        <v>1</v>
      </c>
      <c r="F42" s="6" t="s">
        <v>2</v>
      </c>
      <c r="G42" s="6" t="s">
        <v>3</v>
      </c>
      <c r="H42" s="6" t="s">
        <v>4</v>
      </c>
      <c r="I42" s="6" t="s">
        <v>5</v>
      </c>
      <c r="J42" s="6" t="s">
        <v>8</v>
      </c>
      <c r="K42" s="6" t="s">
        <v>6</v>
      </c>
      <c r="L42" s="7" t="s">
        <v>81</v>
      </c>
      <c r="M42" s="8" t="s">
        <v>14</v>
      </c>
    </row>
    <row r="43" spans="1:13" s="28" customFormat="1" ht="13.5" customHeight="1">
      <c r="A43" s="364" t="s">
        <v>78</v>
      </c>
      <c r="B43" s="471" t="s">
        <v>10</v>
      </c>
      <c r="C43" s="472"/>
      <c r="D43" s="167">
        <v>4</v>
      </c>
      <c r="E43" s="168">
        <v>7</v>
      </c>
      <c r="F43" s="169">
        <v>30</v>
      </c>
      <c r="G43" s="169">
        <v>8</v>
      </c>
      <c r="H43" s="169">
        <v>11</v>
      </c>
      <c r="I43" s="169">
        <v>26</v>
      </c>
      <c r="J43" s="169">
        <v>34</v>
      </c>
      <c r="K43" s="169">
        <v>2</v>
      </c>
      <c r="L43" s="170">
        <v>137</v>
      </c>
      <c r="M43" s="171">
        <f>SUM(C43:L43)</f>
        <v>259</v>
      </c>
    </row>
    <row r="44" spans="1:13" s="28" customFormat="1" ht="13.5" customHeight="1" thickBot="1">
      <c r="A44" s="365"/>
      <c r="B44" s="380" t="s">
        <v>9</v>
      </c>
      <c r="C44" s="451"/>
      <c r="D44" s="172">
        <v>5</v>
      </c>
      <c r="E44" s="173">
        <v>14</v>
      </c>
      <c r="F44" s="174">
        <v>38</v>
      </c>
      <c r="G44" s="174">
        <v>21</v>
      </c>
      <c r="H44" s="174">
        <v>15</v>
      </c>
      <c r="I44" s="174">
        <v>25</v>
      </c>
      <c r="J44" s="174">
        <v>29</v>
      </c>
      <c r="K44" s="174">
        <v>7</v>
      </c>
      <c r="L44" s="175">
        <v>223</v>
      </c>
      <c r="M44" s="176">
        <f>SUM(C44:L44)</f>
        <v>377</v>
      </c>
    </row>
    <row r="45" spans="1:13" s="28" customFormat="1" ht="13.5" customHeight="1" thickBot="1">
      <c r="A45" s="365"/>
      <c r="B45" s="453" t="s">
        <v>55</v>
      </c>
      <c r="C45" s="454"/>
      <c r="D45" s="135">
        <f aca="true" t="shared" si="8" ref="D45:L45">SUM(D43:D44)</f>
        <v>9</v>
      </c>
      <c r="E45" s="177">
        <f t="shared" si="8"/>
        <v>21</v>
      </c>
      <c r="F45" s="177">
        <f t="shared" si="8"/>
        <v>68</v>
      </c>
      <c r="G45" s="177">
        <f t="shared" si="8"/>
        <v>29</v>
      </c>
      <c r="H45" s="177">
        <f t="shared" si="8"/>
        <v>26</v>
      </c>
      <c r="I45" s="177">
        <f t="shared" si="8"/>
        <v>51</v>
      </c>
      <c r="J45" s="177">
        <f t="shared" si="8"/>
        <v>63</v>
      </c>
      <c r="K45" s="177">
        <f t="shared" si="8"/>
        <v>9</v>
      </c>
      <c r="L45" s="177">
        <f t="shared" si="8"/>
        <v>360</v>
      </c>
      <c r="M45" s="178">
        <f>SUM(M43:M44)</f>
        <v>636</v>
      </c>
    </row>
    <row r="46" spans="1:14" s="28" customFormat="1" ht="33.75" customHeight="1" thickBot="1">
      <c r="A46" s="366"/>
      <c r="B46" s="449" t="s">
        <v>110</v>
      </c>
      <c r="C46" s="450"/>
      <c r="D46" s="271">
        <v>0.038</v>
      </c>
      <c r="E46" s="272">
        <v>0.087</v>
      </c>
      <c r="F46" s="272">
        <v>0.293</v>
      </c>
      <c r="G46" s="272">
        <v>0.124</v>
      </c>
      <c r="H46" s="272">
        <v>0.11</v>
      </c>
      <c r="I46" s="272">
        <v>0.242</v>
      </c>
      <c r="J46" s="272">
        <v>0.266</v>
      </c>
      <c r="K46" s="276">
        <v>0.042</v>
      </c>
      <c r="L46" s="276">
        <v>1.57</v>
      </c>
      <c r="M46" s="184">
        <f>SUM(D46:L46)</f>
        <v>2.7720000000000002</v>
      </c>
      <c r="N46" s="159"/>
    </row>
    <row r="47" spans="1:13" ht="15.75" thickBot="1">
      <c r="A47" s="434" t="s">
        <v>96</v>
      </c>
      <c r="B47" s="434"/>
      <c r="C47" s="434"/>
      <c r="D47" s="136"/>
      <c r="E47" s="136"/>
      <c r="F47" s="136"/>
      <c r="G47" s="136"/>
      <c r="H47" s="136"/>
      <c r="I47" s="136"/>
      <c r="J47" s="136"/>
      <c r="K47" s="136" t="s">
        <v>82</v>
      </c>
      <c r="L47" s="136"/>
      <c r="M47" s="136"/>
    </row>
    <row r="48" spans="1:13" s="120" customFormat="1" ht="13.5" customHeight="1" thickBot="1">
      <c r="A48" s="475"/>
      <c r="B48" s="464"/>
      <c r="C48" s="476"/>
      <c r="D48" s="5" t="s">
        <v>0</v>
      </c>
      <c r="E48" s="6" t="s">
        <v>1</v>
      </c>
      <c r="F48" s="6" t="s">
        <v>2</v>
      </c>
      <c r="G48" s="6" t="s">
        <v>3</v>
      </c>
      <c r="H48" s="6" t="s">
        <v>4</v>
      </c>
      <c r="I48" s="6" t="s">
        <v>5</v>
      </c>
      <c r="J48" s="6" t="s">
        <v>8</v>
      </c>
      <c r="K48" s="6" t="s">
        <v>6</v>
      </c>
      <c r="L48" s="7" t="s">
        <v>7</v>
      </c>
      <c r="M48" s="8" t="s">
        <v>14</v>
      </c>
    </row>
    <row r="49" spans="1:13" s="120" customFormat="1" ht="13.5" customHeight="1">
      <c r="A49" s="364" t="s">
        <v>48</v>
      </c>
      <c r="B49" s="468" t="s">
        <v>24</v>
      </c>
      <c r="C49" s="429"/>
      <c r="D49" s="179">
        <v>3</v>
      </c>
      <c r="E49" s="169">
        <v>6</v>
      </c>
      <c r="F49" s="169">
        <v>20</v>
      </c>
      <c r="G49" s="169">
        <v>25</v>
      </c>
      <c r="H49" s="169">
        <v>3</v>
      </c>
      <c r="I49" s="169">
        <v>9</v>
      </c>
      <c r="J49" s="169">
        <v>7</v>
      </c>
      <c r="K49" s="169">
        <v>5</v>
      </c>
      <c r="L49" s="170">
        <v>14</v>
      </c>
      <c r="M49" s="171">
        <f>SUM(D49:L49)</f>
        <v>92</v>
      </c>
    </row>
    <row r="50" spans="1:13" s="120" customFormat="1" ht="13.5" customHeight="1">
      <c r="A50" s="365"/>
      <c r="B50" s="458" t="s">
        <v>25</v>
      </c>
      <c r="C50" s="345"/>
      <c r="D50" s="180">
        <v>2</v>
      </c>
      <c r="E50" s="181">
        <v>4</v>
      </c>
      <c r="F50" s="181">
        <v>8</v>
      </c>
      <c r="G50" s="181">
        <v>18</v>
      </c>
      <c r="H50" s="181">
        <v>1</v>
      </c>
      <c r="I50" s="181">
        <v>3</v>
      </c>
      <c r="J50" s="181">
        <v>5</v>
      </c>
      <c r="K50" s="181">
        <v>1</v>
      </c>
      <c r="L50" s="182">
        <v>7</v>
      </c>
      <c r="M50" s="183">
        <f>SUM(D50:L50)</f>
        <v>49</v>
      </c>
    </row>
    <row r="51" spans="1:14" s="120" customFormat="1" ht="15.75" thickBot="1">
      <c r="A51" s="366"/>
      <c r="B51" s="449" t="s">
        <v>95</v>
      </c>
      <c r="C51" s="450"/>
      <c r="D51" s="277">
        <v>0.127</v>
      </c>
      <c r="E51" s="278">
        <v>0.369</v>
      </c>
      <c r="F51" s="278">
        <v>0.888</v>
      </c>
      <c r="G51" s="278">
        <v>1.868</v>
      </c>
      <c r="H51" s="278">
        <v>0.086</v>
      </c>
      <c r="I51" s="278">
        <v>0.327</v>
      </c>
      <c r="J51" s="278">
        <v>0.495</v>
      </c>
      <c r="K51" s="278">
        <v>0.126</v>
      </c>
      <c r="L51" s="279">
        <v>0.407</v>
      </c>
      <c r="M51" s="184">
        <f>SUM(D51:L51)</f>
        <v>4.693</v>
      </c>
      <c r="N51" s="159"/>
    </row>
    <row r="52" spans="1:13" s="120" customFormat="1" ht="15" customHeight="1" thickBot="1">
      <c r="A52" s="435" t="s">
        <v>96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435"/>
      <c r="M52" s="435"/>
    </row>
    <row r="53" spans="1:13" s="120" customFormat="1" ht="13.5" customHeight="1" thickBot="1">
      <c r="A53" s="4"/>
      <c r="B53" s="4"/>
      <c r="C53" s="4"/>
      <c r="D53" s="5" t="s">
        <v>0</v>
      </c>
      <c r="E53" s="6" t="s">
        <v>1</v>
      </c>
      <c r="F53" s="6" t="s">
        <v>2</v>
      </c>
      <c r="G53" s="6" t="s">
        <v>3</v>
      </c>
      <c r="H53" s="6" t="s">
        <v>4</v>
      </c>
      <c r="I53" s="6" t="s">
        <v>5</v>
      </c>
      <c r="J53" s="6" t="s">
        <v>8</v>
      </c>
      <c r="K53" s="6" t="s">
        <v>6</v>
      </c>
      <c r="L53" s="7" t="s">
        <v>81</v>
      </c>
      <c r="M53" s="8" t="s">
        <v>14</v>
      </c>
    </row>
    <row r="54" spans="1:13" s="120" customFormat="1" ht="13.5" customHeight="1" thickBot="1">
      <c r="A54" s="352" t="s">
        <v>99</v>
      </c>
      <c r="B54" s="480"/>
      <c r="C54" s="481"/>
      <c r="D54" s="185">
        <f>SUM(D55:D56)</f>
        <v>23</v>
      </c>
      <c r="E54" s="185">
        <f aca="true" t="shared" si="9" ref="E54:L54">SUM(E55:E56)</f>
        <v>529</v>
      </c>
      <c r="F54" s="185">
        <f t="shared" si="9"/>
        <v>42</v>
      </c>
      <c r="G54" s="185">
        <f t="shared" si="9"/>
        <v>26</v>
      </c>
      <c r="H54" s="185">
        <f t="shared" si="9"/>
        <v>7</v>
      </c>
      <c r="I54" s="185">
        <f t="shared" si="9"/>
        <v>22</v>
      </c>
      <c r="J54" s="185">
        <f t="shared" si="9"/>
        <v>8</v>
      </c>
      <c r="K54" s="185">
        <f t="shared" si="9"/>
        <v>4</v>
      </c>
      <c r="L54" s="185">
        <f t="shared" si="9"/>
        <v>335</v>
      </c>
      <c r="M54" s="186">
        <f>SUM(M55:M56)</f>
        <v>996</v>
      </c>
    </row>
    <row r="55" spans="1:13" s="120" customFormat="1" ht="13.5" customHeight="1" thickBot="1">
      <c r="A55" s="428" t="s">
        <v>57</v>
      </c>
      <c r="B55" s="468"/>
      <c r="C55" s="468"/>
      <c r="D55" s="99">
        <v>5</v>
      </c>
      <c r="E55" s="100">
        <v>387</v>
      </c>
      <c r="F55" s="100">
        <v>16</v>
      </c>
      <c r="G55" s="100">
        <v>5</v>
      </c>
      <c r="H55" s="100">
        <v>1</v>
      </c>
      <c r="I55" s="100">
        <v>7</v>
      </c>
      <c r="J55" s="100">
        <v>3</v>
      </c>
      <c r="K55" s="100">
        <v>2</v>
      </c>
      <c r="L55" s="147">
        <v>216</v>
      </c>
      <c r="M55" s="186">
        <f>SUM(D55:L55)</f>
        <v>642</v>
      </c>
    </row>
    <row r="56" spans="1:13" s="120" customFormat="1" ht="13.5" customHeight="1">
      <c r="A56" s="407" t="s">
        <v>23</v>
      </c>
      <c r="B56" s="458"/>
      <c r="C56" s="458"/>
      <c r="D56" s="101">
        <v>18</v>
      </c>
      <c r="E56" s="45">
        <v>142</v>
      </c>
      <c r="F56" s="45">
        <v>26</v>
      </c>
      <c r="G56" s="45">
        <v>21</v>
      </c>
      <c r="H56" s="45">
        <v>6</v>
      </c>
      <c r="I56" s="45">
        <v>15</v>
      </c>
      <c r="J56" s="45">
        <v>5</v>
      </c>
      <c r="K56" s="45">
        <v>2</v>
      </c>
      <c r="L56" s="149">
        <v>119</v>
      </c>
      <c r="M56" s="186">
        <f>SUM(D56:L56)</f>
        <v>354</v>
      </c>
    </row>
    <row r="57" spans="1:14" s="120" customFormat="1" ht="13.5" customHeight="1" thickBot="1">
      <c r="A57" s="456" t="s">
        <v>94</v>
      </c>
      <c r="B57" s="457"/>
      <c r="C57" s="457"/>
      <c r="D57" s="277">
        <v>0.273</v>
      </c>
      <c r="E57" s="280">
        <v>5.372</v>
      </c>
      <c r="F57" s="280">
        <v>0.367</v>
      </c>
      <c r="G57" s="280">
        <v>0.217</v>
      </c>
      <c r="H57" s="280">
        <v>0.041</v>
      </c>
      <c r="I57" s="280">
        <v>0.171</v>
      </c>
      <c r="J57" s="280">
        <v>0.073</v>
      </c>
      <c r="K57" s="280">
        <v>0.032</v>
      </c>
      <c r="L57" s="279">
        <v>2.688</v>
      </c>
      <c r="M57" s="158">
        <f>SUM(D57:L57)</f>
        <v>9.234</v>
      </c>
      <c r="N57" s="159"/>
    </row>
    <row r="58" spans="1:13" s="120" customFormat="1" ht="12.75" customHeight="1" thickBot="1">
      <c r="A58" s="28" t="s">
        <v>96</v>
      </c>
      <c r="B58" s="28"/>
      <c r="C58" s="28"/>
      <c r="D58" s="187"/>
      <c r="E58" s="187"/>
      <c r="F58" s="187"/>
      <c r="G58" s="187"/>
      <c r="H58" s="187"/>
      <c r="I58" s="187"/>
      <c r="J58" s="187"/>
      <c r="K58" s="136" t="s">
        <v>82</v>
      </c>
      <c r="L58" s="187"/>
      <c r="M58" s="187"/>
    </row>
    <row r="59" spans="1:13" s="120" customFormat="1" ht="15.75" thickBot="1">
      <c r="A59" s="163"/>
      <c r="B59" s="31"/>
      <c r="C59" s="164"/>
      <c r="D59" s="165" t="s">
        <v>0</v>
      </c>
      <c r="E59" s="166" t="s">
        <v>1</v>
      </c>
      <c r="F59" s="6" t="s">
        <v>2</v>
      </c>
      <c r="G59" s="6" t="s">
        <v>3</v>
      </c>
      <c r="H59" s="6" t="s">
        <v>4</v>
      </c>
      <c r="I59" s="6" t="s">
        <v>5</v>
      </c>
      <c r="J59" s="6" t="s">
        <v>8</v>
      </c>
      <c r="K59" s="6" t="s">
        <v>6</v>
      </c>
      <c r="L59" s="7" t="s">
        <v>7</v>
      </c>
      <c r="M59" s="8" t="s">
        <v>14</v>
      </c>
    </row>
    <row r="60" spans="1:13" s="120" customFormat="1" ht="15.75" customHeight="1">
      <c r="A60" s="370" t="s">
        <v>79</v>
      </c>
      <c r="B60" s="471" t="s">
        <v>10</v>
      </c>
      <c r="C60" s="472"/>
      <c r="D60" s="168">
        <v>1</v>
      </c>
      <c r="E60" s="169">
        <v>2</v>
      </c>
      <c r="F60" s="169">
        <v>3</v>
      </c>
      <c r="G60" s="169"/>
      <c r="H60" s="169"/>
      <c r="I60" s="169">
        <v>3</v>
      </c>
      <c r="J60" s="169">
        <v>1</v>
      </c>
      <c r="K60" s="169"/>
      <c r="L60" s="170">
        <v>2</v>
      </c>
      <c r="M60" s="171">
        <f>SUM(C60:L60)</f>
        <v>12</v>
      </c>
    </row>
    <row r="61" spans="1:13" s="120" customFormat="1" ht="15.75" thickBot="1">
      <c r="A61" s="491"/>
      <c r="B61" s="380" t="s">
        <v>9</v>
      </c>
      <c r="C61" s="451"/>
      <c r="D61" s="173"/>
      <c r="E61" s="174"/>
      <c r="F61" s="174">
        <v>3</v>
      </c>
      <c r="G61" s="174">
        <v>1</v>
      </c>
      <c r="H61" s="174">
        <v>1</v>
      </c>
      <c r="I61" s="174">
        <v>3</v>
      </c>
      <c r="J61" s="174"/>
      <c r="K61" s="174"/>
      <c r="L61" s="175">
        <v>1</v>
      </c>
      <c r="M61" s="176">
        <f>SUM(C61:L61)</f>
        <v>9</v>
      </c>
    </row>
    <row r="62" spans="1:13" s="120" customFormat="1" ht="15.75" thickBot="1">
      <c r="A62" s="491"/>
      <c r="B62" s="453" t="s">
        <v>55</v>
      </c>
      <c r="C62" s="454"/>
      <c r="D62" s="135">
        <f>SUM(D60:D61)</f>
        <v>1</v>
      </c>
      <c r="E62" s="135">
        <f aca="true" t="shared" si="10" ref="E62:L62">SUM(E60:E61)</f>
        <v>2</v>
      </c>
      <c r="F62" s="135">
        <f t="shared" si="10"/>
        <v>6</v>
      </c>
      <c r="G62" s="135">
        <f t="shared" si="10"/>
        <v>1</v>
      </c>
      <c r="H62" s="135">
        <f t="shared" si="10"/>
        <v>1</v>
      </c>
      <c r="I62" s="135">
        <f t="shared" si="10"/>
        <v>6</v>
      </c>
      <c r="J62" s="135">
        <f t="shared" si="10"/>
        <v>1</v>
      </c>
      <c r="K62" s="135">
        <f t="shared" si="10"/>
        <v>0</v>
      </c>
      <c r="L62" s="135">
        <f t="shared" si="10"/>
        <v>3</v>
      </c>
      <c r="M62" s="178">
        <f>SUM(M60:M61)</f>
        <v>21</v>
      </c>
    </row>
    <row r="63" spans="1:14" s="120" customFormat="1" ht="15.75" thickBot="1">
      <c r="A63" s="478"/>
      <c r="B63" s="482" t="s">
        <v>66</v>
      </c>
      <c r="C63" s="483"/>
      <c r="D63" s="281">
        <v>7069.8</v>
      </c>
      <c r="E63" s="282">
        <v>14139.6</v>
      </c>
      <c r="F63" s="282">
        <v>42418.8</v>
      </c>
      <c r="G63" s="282">
        <v>7069.8</v>
      </c>
      <c r="H63" s="282">
        <v>7069.8</v>
      </c>
      <c r="I63" s="282">
        <v>42418.8</v>
      </c>
      <c r="J63" s="282">
        <v>7069.8</v>
      </c>
      <c r="K63" s="283"/>
      <c r="L63" s="282">
        <v>21209.4</v>
      </c>
      <c r="M63" s="188">
        <f>SUM(D63:L63)</f>
        <v>148465.80000000002</v>
      </c>
      <c r="N63" s="159"/>
    </row>
    <row r="64" spans="1:13" s="120" customFormat="1" ht="15">
      <c r="A64" s="28" t="s">
        <v>96</v>
      </c>
      <c r="B64" s="28"/>
      <c r="C64" s="28"/>
      <c r="D64" s="189"/>
      <c r="E64" s="490"/>
      <c r="F64" s="490"/>
      <c r="G64" s="490"/>
      <c r="H64" s="490"/>
      <c r="I64" s="490"/>
      <c r="J64" s="490"/>
      <c r="K64" s="490"/>
      <c r="L64" s="490"/>
      <c r="M64" s="490"/>
    </row>
    <row r="65" spans="1:13" s="120" customFormat="1" ht="3.75" customHeight="1">
      <c r="A65" s="190"/>
      <c r="B65" s="28"/>
      <c r="C65" s="31"/>
      <c r="D65" s="191"/>
      <c r="E65" s="191"/>
      <c r="F65" s="191"/>
      <c r="G65" s="191"/>
      <c r="H65" s="191"/>
      <c r="I65" s="191"/>
      <c r="J65" s="191"/>
      <c r="K65" s="191"/>
      <c r="L65" s="191"/>
      <c r="M65" s="162"/>
    </row>
    <row r="66" spans="1:13" s="1" customFormat="1" ht="48" customHeight="1">
      <c r="A66" s="367" t="s">
        <v>115</v>
      </c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</row>
    <row r="67" spans="1:13" s="1" customFormat="1" ht="1.5" customHeight="1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</row>
    <row r="68" ht="15.75" thickBot="1">
      <c r="A68" s="118"/>
    </row>
    <row r="69" spans="1:13" ht="15.75" thickBot="1">
      <c r="A69" s="192"/>
      <c r="B69" s="4"/>
      <c r="C69" s="4"/>
      <c r="D69" s="5" t="s">
        <v>0</v>
      </c>
      <c r="E69" s="6" t="s">
        <v>1</v>
      </c>
      <c r="F69" s="6" t="s">
        <v>2</v>
      </c>
      <c r="G69" s="6" t="s">
        <v>3</v>
      </c>
      <c r="H69" s="6" t="s">
        <v>4</v>
      </c>
      <c r="I69" s="6" t="s">
        <v>5</v>
      </c>
      <c r="J69" s="6" t="s">
        <v>8</v>
      </c>
      <c r="K69" s="6" t="s">
        <v>6</v>
      </c>
      <c r="L69" s="129" t="s">
        <v>7</v>
      </c>
      <c r="M69" s="8" t="s">
        <v>14</v>
      </c>
    </row>
    <row r="70" spans="1:13" ht="15.75" thickBot="1">
      <c r="A70" s="435"/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</row>
    <row r="71" spans="1:13" s="119" customFormat="1" ht="15.75" thickBot="1">
      <c r="A71" s="370" t="s">
        <v>28</v>
      </c>
      <c r="B71" s="477"/>
      <c r="C71" s="79" t="s">
        <v>69</v>
      </c>
      <c r="D71" s="285">
        <v>192</v>
      </c>
      <c r="E71" s="193">
        <v>702</v>
      </c>
      <c r="F71" s="194">
        <v>1075</v>
      </c>
      <c r="G71" s="194">
        <v>3134</v>
      </c>
      <c r="H71" s="193">
        <v>612</v>
      </c>
      <c r="I71" s="194">
        <v>2369</v>
      </c>
      <c r="J71" s="194">
        <v>1088</v>
      </c>
      <c r="K71" s="193">
        <v>453</v>
      </c>
      <c r="L71" s="305">
        <v>914</v>
      </c>
      <c r="M71" s="13">
        <f>SUM(D71:L71)</f>
        <v>10539</v>
      </c>
    </row>
    <row r="72" spans="1:13" s="119" customFormat="1" ht="30.75" thickBot="1">
      <c r="A72" s="478"/>
      <c r="B72" s="479"/>
      <c r="C72" s="86" t="s">
        <v>83</v>
      </c>
      <c r="D72" s="321">
        <v>182353.7</v>
      </c>
      <c r="E72" s="322">
        <v>722780.5</v>
      </c>
      <c r="F72" s="322">
        <v>860990.76</v>
      </c>
      <c r="G72" s="322">
        <v>2774636.15</v>
      </c>
      <c r="H72" s="322">
        <v>495624.7</v>
      </c>
      <c r="I72" s="322">
        <v>2089009.32</v>
      </c>
      <c r="J72" s="322">
        <v>938280.09</v>
      </c>
      <c r="K72" s="322">
        <v>397071.4</v>
      </c>
      <c r="L72" s="322">
        <v>1066622.59</v>
      </c>
      <c r="M72" s="323">
        <f>SUM(D72:L72)</f>
        <v>9527369.209999999</v>
      </c>
    </row>
    <row r="73" spans="1:13" s="120" customFormat="1" ht="15">
      <c r="A73" s="28" t="s">
        <v>65</v>
      </c>
      <c r="B73" s="28"/>
      <c r="C73" s="49"/>
      <c r="D73" s="97"/>
      <c r="E73" s="97"/>
      <c r="F73" s="97"/>
      <c r="G73" s="97"/>
      <c r="H73" s="97"/>
      <c r="I73" s="97"/>
      <c r="J73" s="97"/>
      <c r="K73" s="97"/>
      <c r="L73" s="97"/>
      <c r="M73" s="51"/>
    </row>
    <row r="74" spans="1:13" s="28" customFormat="1" ht="15.75" thickBot="1">
      <c r="A74" s="190"/>
      <c r="C74" s="49"/>
      <c r="D74" s="191"/>
      <c r="E74" s="191"/>
      <c r="F74" s="191"/>
      <c r="G74" s="191"/>
      <c r="H74" s="191"/>
      <c r="I74" s="191"/>
      <c r="J74" s="191"/>
      <c r="K74" s="191"/>
      <c r="L74" s="191"/>
      <c r="M74" s="162"/>
    </row>
    <row r="75" spans="1:13" ht="15.75" thickBot="1">
      <c r="A75" s="485" t="s">
        <v>58</v>
      </c>
      <c r="B75" s="486"/>
      <c r="C75" s="79" t="s">
        <v>69</v>
      </c>
      <c r="D75" s="286">
        <v>714</v>
      </c>
      <c r="E75" s="195">
        <v>755</v>
      </c>
      <c r="F75" s="195">
        <v>2983</v>
      </c>
      <c r="G75" s="196">
        <v>1905</v>
      </c>
      <c r="H75" s="195">
        <v>562</v>
      </c>
      <c r="I75" s="196">
        <v>1963</v>
      </c>
      <c r="J75" s="195">
        <v>697</v>
      </c>
      <c r="K75" s="195">
        <v>822</v>
      </c>
      <c r="L75" s="327">
        <v>694</v>
      </c>
      <c r="M75" s="13">
        <f>SUM(D75:L75)</f>
        <v>11095</v>
      </c>
    </row>
    <row r="76" spans="1:13" ht="30.75" thickBot="1">
      <c r="A76" s="487"/>
      <c r="B76" s="488"/>
      <c r="C76" s="86" t="s">
        <v>133</v>
      </c>
      <c r="D76" s="325">
        <v>11598768.39</v>
      </c>
      <c r="E76" s="326">
        <v>9807203</v>
      </c>
      <c r="F76" s="326">
        <v>29033588.200000003</v>
      </c>
      <c r="G76" s="326">
        <v>25750183.08</v>
      </c>
      <c r="H76" s="326">
        <v>6147023.8</v>
      </c>
      <c r="I76" s="326">
        <v>29317961.63</v>
      </c>
      <c r="J76" s="326">
        <v>7634030.25</v>
      </c>
      <c r="K76" s="326">
        <v>11003921.5</v>
      </c>
      <c r="L76" s="328">
        <v>12288700.56</v>
      </c>
      <c r="M76" s="329">
        <f>SUM(D76:L76)</f>
        <v>142581380.41</v>
      </c>
    </row>
    <row r="77" spans="1:13" ht="15">
      <c r="A77" s="28" t="s">
        <v>65</v>
      </c>
      <c r="B77" s="122"/>
      <c r="C77" s="197"/>
      <c r="D77" s="198"/>
      <c r="E77" s="198"/>
      <c r="F77" s="198"/>
      <c r="G77" s="198"/>
      <c r="H77" s="198"/>
      <c r="I77" s="198"/>
      <c r="J77" s="198"/>
      <c r="K77" s="198"/>
      <c r="L77" s="198"/>
      <c r="M77" s="51"/>
    </row>
    <row r="78" spans="1:13" ht="15">
      <c r="A78" s="3" t="s">
        <v>61</v>
      </c>
      <c r="B78" s="122"/>
      <c r="C78" s="197"/>
      <c r="D78" s="198"/>
      <c r="E78" s="198"/>
      <c r="F78" s="198"/>
      <c r="G78" s="198"/>
      <c r="H78" s="198"/>
      <c r="I78" s="198"/>
      <c r="J78" s="198"/>
      <c r="K78" s="198"/>
      <c r="L78" s="198"/>
      <c r="M78" s="51"/>
    </row>
    <row r="79" spans="1:13" ht="30" customHeight="1" thickBot="1">
      <c r="A79" s="484" t="s">
        <v>112</v>
      </c>
      <c r="B79" s="484"/>
      <c r="C79" s="484"/>
      <c r="D79" s="484"/>
      <c r="E79" s="484"/>
      <c r="F79" s="484"/>
      <c r="G79" s="484"/>
      <c r="H79" s="484"/>
      <c r="I79" s="484"/>
      <c r="J79" s="484"/>
      <c r="K79" s="484"/>
      <c r="L79" s="484"/>
      <c r="M79" s="484"/>
    </row>
    <row r="80" spans="1:13" ht="15.75" thickBot="1">
      <c r="A80" s="287"/>
      <c r="B80" s="287"/>
      <c r="C80" s="5" t="s">
        <v>77</v>
      </c>
      <c r="D80" s="5" t="s">
        <v>0</v>
      </c>
      <c r="E80" s="6" t="s">
        <v>1</v>
      </c>
      <c r="F80" s="6" t="s">
        <v>2</v>
      </c>
      <c r="G80" s="6" t="s">
        <v>3</v>
      </c>
      <c r="H80" s="6" t="s">
        <v>4</v>
      </c>
      <c r="I80" s="6" t="s">
        <v>5</v>
      </c>
      <c r="J80" s="6" t="s">
        <v>8</v>
      </c>
      <c r="K80" s="6" t="s">
        <v>6</v>
      </c>
      <c r="L80" s="129" t="s">
        <v>7</v>
      </c>
      <c r="M80" s="8" t="s">
        <v>14</v>
      </c>
    </row>
    <row r="81" ht="15.75" thickBot="1"/>
    <row r="82" spans="1:13" ht="15" customHeight="1" thickBot="1">
      <c r="A82" s="473" t="s">
        <v>111</v>
      </c>
      <c r="B82" s="79" t="s">
        <v>69</v>
      </c>
      <c r="C82" s="145">
        <v>4</v>
      </c>
      <c r="D82" s="324">
        <v>113</v>
      </c>
      <c r="E82" s="194">
        <v>274</v>
      </c>
      <c r="F82" s="194">
        <v>1098</v>
      </c>
      <c r="G82" s="194">
        <v>728</v>
      </c>
      <c r="H82" s="194">
        <v>208</v>
      </c>
      <c r="I82" s="194">
        <v>673</v>
      </c>
      <c r="J82" s="194">
        <v>272</v>
      </c>
      <c r="K82" s="194">
        <v>178</v>
      </c>
      <c r="L82" s="331">
        <v>599</v>
      </c>
      <c r="M82" s="186">
        <f>SUM(C82:L82)</f>
        <v>4147</v>
      </c>
    </row>
    <row r="83" spans="1:14" ht="30.75" thickBot="1">
      <c r="A83" s="474"/>
      <c r="B83" s="86" t="s">
        <v>80</v>
      </c>
      <c r="C83" s="332">
        <v>15711.52</v>
      </c>
      <c r="D83" s="333">
        <v>420515.47</v>
      </c>
      <c r="E83" s="333">
        <v>1007729.44</v>
      </c>
      <c r="F83" s="333">
        <v>4124486.89</v>
      </c>
      <c r="G83" s="333">
        <v>2915148.38</v>
      </c>
      <c r="H83" s="333">
        <v>777226.92</v>
      </c>
      <c r="I83" s="333">
        <v>2596965.25</v>
      </c>
      <c r="J83" s="333">
        <v>1006896.79</v>
      </c>
      <c r="K83" s="333">
        <v>745710.92</v>
      </c>
      <c r="L83" s="334">
        <v>2554290.52</v>
      </c>
      <c r="M83" s="330">
        <f>SUM(C83:L83)</f>
        <v>16164682.1</v>
      </c>
      <c r="N83" s="199"/>
    </row>
    <row r="84" spans="1:13" ht="15">
      <c r="A84" s="28"/>
      <c r="B84" s="28"/>
      <c r="C84" s="28" t="s">
        <v>84</v>
      </c>
      <c r="D84" s="97"/>
      <c r="E84" s="97"/>
      <c r="F84" s="97"/>
      <c r="G84" s="97"/>
      <c r="H84" s="97"/>
      <c r="I84" s="97"/>
      <c r="J84" s="97"/>
      <c r="K84" s="97"/>
      <c r="L84" s="97"/>
      <c r="M84" s="51"/>
    </row>
    <row r="85" ht="15">
      <c r="A85" s="28" t="s">
        <v>65</v>
      </c>
    </row>
    <row r="86" ht="15">
      <c r="H86" s="306"/>
    </row>
    <row r="87" ht="15">
      <c r="H87" s="306"/>
    </row>
    <row r="88" ht="15">
      <c r="H88" s="306"/>
    </row>
  </sheetData>
  <sheetProtection/>
  <mergeCells count="64">
    <mergeCell ref="A79:M79"/>
    <mergeCell ref="A75:B76"/>
    <mergeCell ref="A33:A40"/>
    <mergeCell ref="B40:C40"/>
    <mergeCell ref="A66:M66"/>
    <mergeCell ref="B37:C37"/>
    <mergeCell ref="B49:C49"/>
    <mergeCell ref="E64:M64"/>
    <mergeCell ref="A60:A63"/>
    <mergeCell ref="A49:A51"/>
    <mergeCell ref="B50:C50"/>
    <mergeCell ref="A82:A83"/>
    <mergeCell ref="A48:C48"/>
    <mergeCell ref="A70:M70"/>
    <mergeCell ref="A71:B72"/>
    <mergeCell ref="A54:C54"/>
    <mergeCell ref="B60:C60"/>
    <mergeCell ref="B61:C61"/>
    <mergeCell ref="B62:C62"/>
    <mergeCell ref="B63:C63"/>
    <mergeCell ref="A56:C56"/>
    <mergeCell ref="B51:C51"/>
    <mergeCell ref="A1:M1"/>
    <mergeCell ref="C17:M17"/>
    <mergeCell ref="A23:A27"/>
    <mergeCell ref="A55:C55"/>
    <mergeCell ref="K15:L15"/>
    <mergeCell ref="K16:L16"/>
    <mergeCell ref="A43:A46"/>
    <mergeCell ref="B43:C43"/>
    <mergeCell ref="A57:C57"/>
    <mergeCell ref="B38:C38"/>
    <mergeCell ref="A10:A12"/>
    <mergeCell ref="K10:L10"/>
    <mergeCell ref="K11:L11"/>
    <mergeCell ref="K12:L12"/>
    <mergeCell ref="A32:C32"/>
    <mergeCell ref="B23:M23"/>
    <mergeCell ref="A14:A16"/>
    <mergeCell ref="K14:L14"/>
    <mergeCell ref="B44:C44"/>
    <mergeCell ref="B46:C46"/>
    <mergeCell ref="B33:C33"/>
    <mergeCell ref="B35:C35"/>
    <mergeCell ref="B45:C45"/>
    <mergeCell ref="B39:C39"/>
    <mergeCell ref="K19:L19"/>
    <mergeCell ref="B34:C34"/>
    <mergeCell ref="B36:C36"/>
    <mergeCell ref="B26:C26"/>
    <mergeCell ref="B25:C25"/>
    <mergeCell ref="A22:M22"/>
    <mergeCell ref="B27:C27"/>
    <mergeCell ref="A30:M30"/>
    <mergeCell ref="A47:C47"/>
    <mergeCell ref="A52:M52"/>
    <mergeCell ref="K4:L4"/>
    <mergeCell ref="A6:A8"/>
    <mergeCell ref="K6:L6"/>
    <mergeCell ref="K7:L7"/>
    <mergeCell ref="K8:L8"/>
    <mergeCell ref="A9:M9"/>
    <mergeCell ref="B24:C24"/>
    <mergeCell ref="A13:M13"/>
  </mergeCells>
  <printOptions/>
  <pageMargins left="0.15748031496062992" right="0.15748031496062992" top="0.31496062992125984" bottom="0.31496062992125984" header="0.5118110236220472" footer="0.5118110236220472"/>
  <pageSetup horizontalDpi="600" verticalDpi="600" orientation="landscape" paperSize="8" scale="96" r:id="rId1"/>
  <rowBreaks count="2" manualBreakCount="2">
    <brk id="29" max="12" man="1"/>
    <brk id="6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workbookViewId="0" topLeftCell="A1">
      <selection activeCell="N10" sqref="N10:N12"/>
    </sheetView>
  </sheetViews>
  <sheetFormatPr defaultColWidth="11.421875" defaultRowHeight="12.75"/>
  <cols>
    <col min="1" max="1" width="12.8515625" style="3" customWidth="1"/>
    <col min="2" max="2" width="13.28125" style="3" customWidth="1"/>
    <col min="3" max="3" width="15.57421875" style="3" customWidth="1"/>
    <col min="4" max="11" width="8.7109375" style="3" customWidth="1"/>
    <col min="12" max="12" width="6.140625" style="3" bestFit="1" customWidth="1"/>
    <col min="13" max="13" width="6.8515625" style="3" customWidth="1"/>
    <col min="14" max="14" width="12.421875" style="3" bestFit="1" customWidth="1"/>
    <col min="15" max="16384" width="11.421875" style="3" customWidth="1"/>
  </cols>
  <sheetData>
    <row r="1" spans="1:14" s="1" customFormat="1" ht="48" customHeight="1">
      <c r="A1" s="501" t="s">
        <v>116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</row>
    <row r="2" spans="1:13" s="1" customFormat="1" ht="8.2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9" customHeight="1" thickBot="1">
      <c r="A3" s="118"/>
    </row>
    <row r="4" spans="1:14" ht="15.75" thickBot="1">
      <c r="A4" s="4"/>
      <c r="B4" s="4"/>
      <c r="C4" s="4"/>
      <c r="D4" s="5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8</v>
      </c>
      <c r="K4" s="6" t="s">
        <v>6</v>
      </c>
      <c r="L4" s="346" t="s">
        <v>7</v>
      </c>
      <c r="M4" s="347"/>
      <c r="N4" s="8" t="s">
        <v>14</v>
      </c>
    </row>
    <row r="5" ht="12" customHeight="1" thickBot="1"/>
    <row r="6" spans="1:14" s="119" customFormat="1" ht="12.75" customHeight="1">
      <c r="A6" s="505" t="s">
        <v>117</v>
      </c>
      <c r="B6" s="506"/>
      <c r="C6" s="298" t="s">
        <v>10</v>
      </c>
      <c r="D6" s="295">
        <v>787</v>
      </c>
      <c r="E6" s="289">
        <v>2002</v>
      </c>
      <c r="F6" s="289">
        <v>3849</v>
      </c>
      <c r="G6" s="289">
        <v>3237</v>
      </c>
      <c r="H6" s="289">
        <v>1197</v>
      </c>
      <c r="I6" s="289">
        <v>3569</v>
      </c>
      <c r="J6" s="289">
        <v>1853</v>
      </c>
      <c r="K6" s="289">
        <v>1114</v>
      </c>
      <c r="L6" s="504">
        <v>4130</v>
      </c>
      <c r="M6" s="504"/>
      <c r="N6" s="284">
        <f>SUM(D6:M6)</f>
        <v>21738</v>
      </c>
    </row>
    <row r="7" spans="1:14" s="119" customFormat="1" ht="12.75" customHeight="1">
      <c r="A7" s="507"/>
      <c r="B7" s="508"/>
      <c r="C7" s="299" t="s">
        <v>9</v>
      </c>
      <c r="D7" s="296">
        <v>928</v>
      </c>
      <c r="E7" s="288">
        <v>2421</v>
      </c>
      <c r="F7" s="288">
        <v>4538</v>
      </c>
      <c r="G7" s="288">
        <v>4101</v>
      </c>
      <c r="H7" s="288">
        <v>1396</v>
      </c>
      <c r="I7" s="288">
        <v>4031</v>
      </c>
      <c r="J7" s="288">
        <v>2125</v>
      </c>
      <c r="K7" s="288">
        <v>1234</v>
      </c>
      <c r="L7" s="511">
        <v>4523</v>
      </c>
      <c r="M7" s="511"/>
      <c r="N7" s="290">
        <f>SUM(D7:M7)</f>
        <v>25297</v>
      </c>
    </row>
    <row r="8" spans="1:14" s="119" customFormat="1" ht="12.75" customHeight="1" thickBot="1">
      <c r="A8" s="509"/>
      <c r="B8" s="510"/>
      <c r="C8" s="300" t="s">
        <v>55</v>
      </c>
      <c r="D8" s="297">
        <f>SUM(D6:D7)</f>
        <v>1715</v>
      </c>
      <c r="E8" s="291">
        <f aca="true" t="shared" si="0" ref="E8:K8">SUM(E6:E7)</f>
        <v>4423</v>
      </c>
      <c r="F8" s="291">
        <f t="shared" si="0"/>
        <v>8387</v>
      </c>
      <c r="G8" s="291">
        <f t="shared" si="0"/>
        <v>7338</v>
      </c>
      <c r="H8" s="291">
        <f t="shared" si="0"/>
        <v>2593</v>
      </c>
      <c r="I8" s="291">
        <f t="shared" si="0"/>
        <v>7600</v>
      </c>
      <c r="J8" s="291">
        <f t="shared" si="0"/>
        <v>3978</v>
      </c>
      <c r="K8" s="291">
        <f t="shared" si="0"/>
        <v>2348</v>
      </c>
      <c r="L8" s="512">
        <f>SUM(L6:L7)</f>
        <v>8653</v>
      </c>
      <c r="M8" s="512"/>
      <c r="N8" s="292">
        <f>SUM(D8:M8)</f>
        <v>47035</v>
      </c>
    </row>
    <row r="9" spans="1:13" s="28" customFormat="1" ht="12.75" customHeight="1" thickBot="1">
      <c r="A9" s="128"/>
      <c r="B9" s="128"/>
      <c r="C9" s="128"/>
      <c r="D9" s="205"/>
      <c r="E9" s="205"/>
      <c r="F9" s="205"/>
      <c r="G9" s="205"/>
      <c r="H9" s="205"/>
      <c r="I9" s="205"/>
      <c r="J9" s="205"/>
      <c r="K9" s="205"/>
      <c r="L9" s="205"/>
      <c r="M9" s="51"/>
    </row>
    <row r="10" spans="1:14" s="119" customFormat="1" ht="15.75" customHeight="1">
      <c r="A10" s="513" t="s">
        <v>118</v>
      </c>
      <c r="B10" s="514"/>
      <c r="C10" s="298" t="s">
        <v>10</v>
      </c>
      <c r="D10" s="301">
        <v>326</v>
      </c>
      <c r="E10" s="294">
        <v>894</v>
      </c>
      <c r="F10" s="294">
        <v>1846</v>
      </c>
      <c r="G10" s="294">
        <v>1689</v>
      </c>
      <c r="H10" s="294">
        <v>452</v>
      </c>
      <c r="I10" s="294">
        <v>1311</v>
      </c>
      <c r="J10" s="294">
        <v>789</v>
      </c>
      <c r="K10" s="294">
        <v>450</v>
      </c>
      <c r="L10" s="502">
        <v>1576</v>
      </c>
      <c r="M10" s="503"/>
      <c r="N10" s="13">
        <f>SUM(D10:M10)</f>
        <v>9333</v>
      </c>
    </row>
    <row r="11" spans="1:14" s="119" customFormat="1" ht="15">
      <c r="A11" s="515"/>
      <c r="B11" s="516"/>
      <c r="C11" s="299" t="s">
        <v>9</v>
      </c>
      <c r="D11" s="302">
        <v>462</v>
      </c>
      <c r="E11" s="293">
        <v>1202</v>
      </c>
      <c r="F11" s="293">
        <v>2261</v>
      </c>
      <c r="G11" s="293">
        <v>2152</v>
      </c>
      <c r="H11" s="293">
        <v>590</v>
      </c>
      <c r="I11" s="293">
        <v>1577</v>
      </c>
      <c r="J11" s="293">
        <v>922</v>
      </c>
      <c r="K11" s="293">
        <v>451</v>
      </c>
      <c r="L11" s="519">
        <v>1885</v>
      </c>
      <c r="M11" s="520"/>
      <c r="N11" s="24">
        <f>SUM(D11:M11)</f>
        <v>11502</v>
      </c>
    </row>
    <row r="12" spans="1:14" s="119" customFormat="1" ht="15.75" thickBot="1">
      <c r="A12" s="517"/>
      <c r="B12" s="518"/>
      <c r="C12" s="300" t="s">
        <v>55</v>
      </c>
      <c r="D12" s="206">
        <f>SUM(D10:D11)</f>
        <v>788</v>
      </c>
      <c r="E12" s="207">
        <f aca="true" t="shared" si="1" ref="E12:K12">SUM(E10:E11)</f>
        <v>2096</v>
      </c>
      <c r="F12" s="207">
        <f t="shared" si="1"/>
        <v>4107</v>
      </c>
      <c r="G12" s="207">
        <f t="shared" si="1"/>
        <v>3841</v>
      </c>
      <c r="H12" s="207">
        <f t="shared" si="1"/>
        <v>1042</v>
      </c>
      <c r="I12" s="207">
        <f t="shared" si="1"/>
        <v>2888</v>
      </c>
      <c r="J12" s="207">
        <f t="shared" si="1"/>
        <v>1711</v>
      </c>
      <c r="K12" s="207">
        <f t="shared" si="1"/>
        <v>901</v>
      </c>
      <c r="L12" s="521">
        <f>SUM(L10:L11)</f>
        <v>3461</v>
      </c>
      <c r="M12" s="522"/>
      <c r="N12" s="204">
        <f>SUM(D12:M12)</f>
        <v>20835</v>
      </c>
    </row>
    <row r="13" spans="1:13" s="119" customFormat="1" ht="15.75" customHeight="1">
      <c r="A13" s="492" t="s">
        <v>65</v>
      </c>
      <c r="B13" s="492"/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</row>
    <row r="14" spans="1:14" s="28" customFormat="1" ht="15.75" thickBot="1">
      <c r="A14" s="128"/>
      <c r="B14" s="128"/>
      <c r="D14" s="10"/>
      <c r="E14" s="10"/>
      <c r="F14" s="10"/>
      <c r="G14" s="10"/>
      <c r="H14" s="10"/>
      <c r="I14" s="10"/>
      <c r="J14" s="10"/>
      <c r="K14" s="10"/>
      <c r="L14" s="208"/>
      <c r="M14" s="208"/>
      <c r="N14" s="10"/>
    </row>
    <row r="15" spans="1:14" s="120" customFormat="1" ht="15.75" thickBot="1">
      <c r="A15" s="190"/>
      <c r="B15" s="190"/>
      <c r="C15" s="31"/>
      <c r="D15" s="5" t="s">
        <v>0</v>
      </c>
      <c r="E15" s="6" t="s">
        <v>1</v>
      </c>
      <c r="F15" s="6" t="s">
        <v>2</v>
      </c>
      <c r="G15" s="6" t="s">
        <v>3</v>
      </c>
      <c r="H15" s="6" t="s">
        <v>4</v>
      </c>
      <c r="I15" s="6" t="s">
        <v>5</v>
      </c>
      <c r="J15" s="6" t="s">
        <v>8</v>
      </c>
      <c r="K15" s="6" t="s">
        <v>6</v>
      </c>
      <c r="L15" s="346" t="s">
        <v>7</v>
      </c>
      <c r="M15" s="347"/>
      <c r="N15" s="8" t="s">
        <v>14</v>
      </c>
    </row>
    <row r="16" spans="1:13" s="120" customFormat="1" ht="15.75" thickBot="1">
      <c r="A16" s="190"/>
      <c r="B16" s="19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4" s="119" customFormat="1" ht="30">
      <c r="A17" s="493" t="s">
        <v>106</v>
      </c>
      <c r="B17" s="494"/>
      <c r="C17" s="216" t="s">
        <v>59</v>
      </c>
      <c r="D17" s="109">
        <v>111</v>
      </c>
      <c r="E17" s="209">
        <v>147</v>
      </c>
      <c r="F17" s="209">
        <v>384</v>
      </c>
      <c r="G17" s="209">
        <v>383</v>
      </c>
      <c r="H17" s="209">
        <v>152</v>
      </c>
      <c r="I17" s="209">
        <v>310</v>
      </c>
      <c r="J17" s="209">
        <v>141</v>
      </c>
      <c r="K17" s="209">
        <v>138</v>
      </c>
      <c r="L17" s="497">
        <v>111</v>
      </c>
      <c r="M17" s="498"/>
      <c r="N17" s="13">
        <f>SUM(D17:L17)</f>
        <v>1877</v>
      </c>
    </row>
    <row r="18" spans="1:14" s="119" customFormat="1" ht="30.75" thickBot="1">
      <c r="A18" s="495"/>
      <c r="B18" s="496"/>
      <c r="C18" s="217" t="s">
        <v>97</v>
      </c>
      <c r="D18" s="335">
        <v>378500</v>
      </c>
      <c r="E18" s="215">
        <v>245142.07</v>
      </c>
      <c r="F18" s="215">
        <v>1012020.56</v>
      </c>
      <c r="G18" s="215">
        <v>630685.9</v>
      </c>
      <c r="H18" s="215">
        <v>387404.88</v>
      </c>
      <c r="I18" s="215">
        <v>586985.45</v>
      </c>
      <c r="J18" s="215">
        <v>185400</v>
      </c>
      <c r="K18" s="215">
        <v>266368.77</v>
      </c>
      <c r="L18" s="499">
        <v>341426.17</v>
      </c>
      <c r="M18" s="500"/>
      <c r="N18" s="210">
        <f>SUM(D18:M18)</f>
        <v>4033933.8000000003</v>
      </c>
    </row>
    <row r="19" ht="15" customHeight="1">
      <c r="A19" s="3" t="s">
        <v>65</v>
      </c>
    </row>
    <row r="20" spans="1:13" s="119" customFormat="1" ht="13.5" customHeight="1">
      <c r="A20" s="31"/>
      <c r="B20" s="31"/>
      <c r="C20" s="31"/>
      <c r="D20" s="211"/>
      <c r="E20" s="212"/>
      <c r="F20" s="211"/>
      <c r="G20" s="213"/>
      <c r="H20" s="211"/>
      <c r="I20" s="213"/>
      <c r="J20" s="213"/>
      <c r="K20" s="211"/>
      <c r="L20" s="211"/>
      <c r="M20" s="51"/>
    </row>
    <row r="21" ht="15">
      <c r="I21" s="214"/>
    </row>
    <row r="22" ht="15">
      <c r="I22" s="214"/>
    </row>
    <row r="23" ht="15">
      <c r="I23" s="121"/>
    </row>
  </sheetData>
  <sheetProtection/>
  <mergeCells count="15">
    <mergeCell ref="A1:N1"/>
    <mergeCell ref="L10:M10"/>
    <mergeCell ref="L6:M6"/>
    <mergeCell ref="A6:B8"/>
    <mergeCell ref="L7:M7"/>
    <mergeCell ref="L8:M8"/>
    <mergeCell ref="A10:B12"/>
    <mergeCell ref="L11:M11"/>
    <mergeCell ref="L12:M12"/>
    <mergeCell ref="A13:M13"/>
    <mergeCell ref="A17:B18"/>
    <mergeCell ref="L4:M4"/>
    <mergeCell ref="L15:M15"/>
    <mergeCell ref="L17:M17"/>
    <mergeCell ref="L18:M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="70" zoomScaleNormal="70" workbookViewId="0" topLeftCell="A1">
      <selection activeCell="L6" sqref="L6"/>
    </sheetView>
  </sheetViews>
  <sheetFormatPr defaultColWidth="11.421875" defaultRowHeight="12.75"/>
  <cols>
    <col min="1" max="1" width="30.140625" style="3" bestFit="1" customWidth="1"/>
    <col min="2" max="2" width="12.00390625" style="3" customWidth="1"/>
    <col min="3" max="11" width="8.7109375" style="3" customWidth="1"/>
    <col min="12" max="12" width="11.57421875" style="3" bestFit="1" customWidth="1"/>
    <col min="13" max="14" width="11.421875" style="11" customWidth="1"/>
    <col min="15" max="16384" width="11.421875" style="3" customWidth="1"/>
  </cols>
  <sheetData>
    <row r="1" spans="1:12" s="1" customFormat="1" ht="48" customHeight="1">
      <c r="A1" s="524" t="s">
        <v>119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</row>
    <row r="2" spans="1:12" s="1" customFormat="1" ht="1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ht="13.5" customHeight="1" thickBot="1">
      <c r="A3" s="118"/>
      <c r="M3" s="3"/>
      <c r="N3" s="3"/>
    </row>
    <row r="4" spans="1:12" ht="15.75" thickBot="1">
      <c r="A4" s="352" t="s">
        <v>27</v>
      </c>
      <c r="B4" s="523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129" t="s">
        <v>7</v>
      </c>
      <c r="L4" s="8" t="s">
        <v>14</v>
      </c>
    </row>
    <row r="5" ht="15.75" thickBot="1"/>
    <row r="6" spans="1:14" s="119" customFormat="1" ht="15.75" thickBot="1">
      <c r="A6" s="242" t="s">
        <v>40</v>
      </c>
      <c r="B6" s="178" t="s">
        <v>41</v>
      </c>
      <c r="C6" s="243">
        <f aca="true" t="shared" si="0" ref="C6:K6">SUM(C7:C16)</f>
        <v>3510</v>
      </c>
      <c r="D6" s="243">
        <f t="shared" si="0"/>
        <v>5920</v>
      </c>
      <c r="E6" s="243">
        <f t="shared" si="0"/>
        <v>9076</v>
      </c>
      <c r="F6" s="243">
        <f t="shared" si="0"/>
        <v>13385</v>
      </c>
      <c r="G6" s="243">
        <f t="shared" si="0"/>
        <v>4199</v>
      </c>
      <c r="H6" s="243">
        <f t="shared" si="0"/>
        <v>12410</v>
      </c>
      <c r="I6" s="243">
        <f t="shared" si="0"/>
        <v>6909</v>
      </c>
      <c r="J6" s="243">
        <f t="shared" si="0"/>
        <v>3521</v>
      </c>
      <c r="K6" s="243">
        <f t="shared" si="0"/>
        <v>25826</v>
      </c>
      <c r="L6" s="35">
        <f>SUM(C6:K6)</f>
        <v>84756</v>
      </c>
      <c r="M6" s="120"/>
      <c r="N6" s="120"/>
    </row>
    <row r="7" spans="1:14" s="119" customFormat="1" ht="13.5" customHeight="1">
      <c r="A7" s="244" t="s">
        <v>30</v>
      </c>
      <c r="B7" s="245" t="s">
        <v>38</v>
      </c>
      <c r="C7" s="246">
        <v>0</v>
      </c>
      <c r="D7" s="247">
        <v>0</v>
      </c>
      <c r="E7" s="247">
        <v>0</v>
      </c>
      <c r="F7" s="247">
        <v>1</v>
      </c>
      <c r="G7" s="247">
        <v>0</v>
      </c>
      <c r="H7" s="247">
        <v>0</v>
      </c>
      <c r="I7" s="247">
        <v>0</v>
      </c>
      <c r="J7" s="247">
        <v>0</v>
      </c>
      <c r="K7" s="247">
        <v>15</v>
      </c>
      <c r="L7" s="18">
        <f aca="true" t="shared" si="1" ref="L7:L16">SUM(C7:K7)</f>
        <v>16</v>
      </c>
      <c r="M7" s="120"/>
      <c r="N7" s="120"/>
    </row>
    <row r="8" spans="1:14" s="119" customFormat="1" ht="13.5" customHeight="1">
      <c r="A8" s="244" t="s">
        <v>31</v>
      </c>
      <c r="B8" s="245" t="s">
        <v>92</v>
      </c>
      <c r="C8" s="246">
        <v>0</v>
      </c>
      <c r="D8" s="247">
        <v>0</v>
      </c>
      <c r="E8" s="247">
        <v>0</v>
      </c>
      <c r="F8" s="247">
        <v>0</v>
      </c>
      <c r="G8" s="247">
        <v>0</v>
      </c>
      <c r="H8" s="247">
        <v>2</v>
      </c>
      <c r="I8" s="247">
        <v>0</v>
      </c>
      <c r="J8" s="247">
        <v>0</v>
      </c>
      <c r="K8" s="247">
        <v>1</v>
      </c>
      <c r="L8" s="18">
        <f t="shared" si="1"/>
        <v>3</v>
      </c>
      <c r="M8" s="120"/>
      <c r="N8" s="120"/>
    </row>
    <row r="9" spans="1:14" s="119" customFormat="1" ht="13.5" customHeight="1">
      <c r="A9" s="248" t="s">
        <v>32</v>
      </c>
      <c r="B9" s="249" t="s">
        <v>39</v>
      </c>
      <c r="C9" s="246">
        <v>484</v>
      </c>
      <c r="D9" s="250">
        <v>1082</v>
      </c>
      <c r="E9" s="250">
        <v>1397</v>
      </c>
      <c r="F9" s="247">
        <v>1705</v>
      </c>
      <c r="G9" s="250">
        <v>398</v>
      </c>
      <c r="H9" s="250">
        <v>2588</v>
      </c>
      <c r="I9" s="250">
        <v>1170</v>
      </c>
      <c r="J9" s="250">
        <v>907</v>
      </c>
      <c r="K9" s="250">
        <v>3807</v>
      </c>
      <c r="L9" s="24">
        <f t="shared" si="1"/>
        <v>13538</v>
      </c>
      <c r="M9" s="120"/>
      <c r="N9" s="120"/>
    </row>
    <row r="10" spans="1:14" s="119" customFormat="1" ht="13.5" customHeight="1">
      <c r="A10" s="248" t="s">
        <v>33</v>
      </c>
      <c r="B10" s="249" t="s">
        <v>42</v>
      </c>
      <c r="C10" s="246">
        <v>0</v>
      </c>
      <c r="D10" s="250">
        <v>0</v>
      </c>
      <c r="E10" s="250">
        <v>6</v>
      </c>
      <c r="F10" s="247">
        <v>16</v>
      </c>
      <c r="G10" s="250">
        <v>50</v>
      </c>
      <c r="H10" s="250">
        <v>24</v>
      </c>
      <c r="I10" s="250">
        <v>0</v>
      </c>
      <c r="J10" s="250">
        <v>0</v>
      </c>
      <c r="K10" s="250">
        <v>115</v>
      </c>
      <c r="L10" s="24">
        <f t="shared" si="1"/>
        <v>211</v>
      </c>
      <c r="M10" s="120"/>
      <c r="N10" s="120"/>
    </row>
    <row r="11" spans="1:14" s="119" customFormat="1" ht="13.5" customHeight="1">
      <c r="A11" s="248" t="s">
        <v>34</v>
      </c>
      <c r="B11" s="249" t="s">
        <v>43</v>
      </c>
      <c r="C11" s="246">
        <v>0</v>
      </c>
      <c r="D11" s="250">
        <v>5</v>
      </c>
      <c r="E11" s="250">
        <v>15</v>
      </c>
      <c r="F11" s="247">
        <v>20</v>
      </c>
      <c r="G11" s="250">
        <v>4</v>
      </c>
      <c r="H11" s="250">
        <v>188</v>
      </c>
      <c r="I11" s="250">
        <v>47</v>
      </c>
      <c r="J11" s="250">
        <v>1</v>
      </c>
      <c r="K11" s="250">
        <v>4</v>
      </c>
      <c r="L11" s="24">
        <f t="shared" si="1"/>
        <v>284</v>
      </c>
      <c r="M11" s="120"/>
      <c r="N11" s="120"/>
    </row>
    <row r="12" spans="1:14" s="119" customFormat="1" ht="13.5" customHeight="1">
      <c r="A12" s="248" t="s">
        <v>35</v>
      </c>
      <c r="B12" s="249" t="s">
        <v>44</v>
      </c>
      <c r="C12" s="246">
        <v>2027</v>
      </c>
      <c r="D12" s="250">
        <v>3176</v>
      </c>
      <c r="E12" s="250">
        <v>4343</v>
      </c>
      <c r="F12" s="247">
        <v>7718</v>
      </c>
      <c r="G12" s="250">
        <v>2513</v>
      </c>
      <c r="H12" s="250">
        <v>6520</v>
      </c>
      <c r="I12" s="250">
        <v>3908</v>
      </c>
      <c r="J12" s="250">
        <v>1892</v>
      </c>
      <c r="K12" s="250">
        <v>13060</v>
      </c>
      <c r="L12" s="24">
        <f t="shared" si="1"/>
        <v>45157</v>
      </c>
      <c r="M12" s="120"/>
      <c r="N12" s="120"/>
    </row>
    <row r="13" spans="1:14" s="119" customFormat="1" ht="13.5" customHeight="1">
      <c r="A13" s="248" t="s">
        <v>36</v>
      </c>
      <c r="B13" s="249" t="s">
        <v>45</v>
      </c>
      <c r="C13" s="246">
        <v>999</v>
      </c>
      <c r="D13" s="250">
        <v>1650</v>
      </c>
      <c r="E13" s="250">
        <v>3315</v>
      </c>
      <c r="F13" s="247">
        <v>3925</v>
      </c>
      <c r="G13" s="250">
        <v>1234</v>
      </c>
      <c r="H13" s="250">
        <v>3047</v>
      </c>
      <c r="I13" s="250">
        <v>1784</v>
      </c>
      <c r="J13" s="250">
        <v>714</v>
      </c>
      <c r="K13" s="250">
        <v>8795</v>
      </c>
      <c r="L13" s="24">
        <f t="shared" si="1"/>
        <v>25463</v>
      </c>
      <c r="M13" s="120"/>
      <c r="N13" s="120"/>
    </row>
    <row r="14" spans="1:14" s="119" customFormat="1" ht="13.5" customHeight="1">
      <c r="A14" s="248" t="s">
        <v>37</v>
      </c>
      <c r="B14" s="249" t="s">
        <v>46</v>
      </c>
      <c r="C14" s="246">
        <v>0</v>
      </c>
      <c r="D14" s="250">
        <v>0</v>
      </c>
      <c r="E14" s="250">
        <v>0</v>
      </c>
      <c r="F14" s="247">
        <v>0</v>
      </c>
      <c r="G14" s="250">
        <v>0</v>
      </c>
      <c r="H14" s="250">
        <v>0</v>
      </c>
      <c r="I14" s="250">
        <v>0</v>
      </c>
      <c r="J14" s="250">
        <v>0</v>
      </c>
      <c r="K14" s="250">
        <v>0</v>
      </c>
      <c r="L14" s="24">
        <f t="shared" si="1"/>
        <v>0</v>
      </c>
      <c r="M14" s="120"/>
      <c r="N14" s="120"/>
    </row>
    <row r="15" spans="1:14" s="119" customFormat="1" ht="13.5" customHeight="1">
      <c r="A15" s="248" t="s">
        <v>62</v>
      </c>
      <c r="B15" s="249" t="s">
        <v>63</v>
      </c>
      <c r="C15" s="251">
        <v>0</v>
      </c>
      <c r="D15" s="250">
        <v>1</v>
      </c>
      <c r="E15" s="250">
        <v>0</v>
      </c>
      <c r="F15" s="247">
        <v>0</v>
      </c>
      <c r="G15" s="250">
        <v>0</v>
      </c>
      <c r="H15" s="250">
        <v>0</v>
      </c>
      <c r="I15" s="250">
        <v>0</v>
      </c>
      <c r="J15" s="250">
        <v>0</v>
      </c>
      <c r="K15" s="250">
        <v>5</v>
      </c>
      <c r="L15" s="104">
        <f t="shared" si="1"/>
        <v>6</v>
      </c>
      <c r="M15" s="120"/>
      <c r="N15" s="120"/>
    </row>
    <row r="16" spans="1:14" s="119" customFormat="1" ht="13.5" customHeight="1" thickBot="1">
      <c r="A16" s="252" t="s">
        <v>26</v>
      </c>
      <c r="B16" s="253" t="s">
        <v>47</v>
      </c>
      <c r="C16" s="254">
        <v>0</v>
      </c>
      <c r="D16" s="255">
        <v>6</v>
      </c>
      <c r="E16" s="255">
        <v>0</v>
      </c>
      <c r="F16" s="256">
        <v>0</v>
      </c>
      <c r="G16" s="255">
        <v>0</v>
      </c>
      <c r="H16" s="255">
        <v>41</v>
      </c>
      <c r="I16" s="255">
        <v>0</v>
      </c>
      <c r="J16" s="255">
        <v>7</v>
      </c>
      <c r="K16" s="255">
        <v>24</v>
      </c>
      <c r="L16" s="204">
        <f t="shared" si="1"/>
        <v>78</v>
      </c>
      <c r="M16" s="120"/>
      <c r="N16" s="120"/>
    </row>
    <row r="17" spans="1:6" ht="15">
      <c r="A17" s="257" t="s">
        <v>65</v>
      </c>
      <c r="B17" s="241"/>
      <c r="C17" s="258"/>
      <c r="D17" s="241"/>
      <c r="E17" s="258"/>
      <c r="F17" s="241"/>
    </row>
    <row r="18" spans="2:6" ht="15">
      <c r="B18" s="241"/>
      <c r="C18" s="241"/>
      <c r="D18" s="241"/>
      <c r="E18" s="241"/>
      <c r="F18" s="241"/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2022-05-22T18:52:25Z</cp:lastPrinted>
  <dcterms:created xsi:type="dcterms:W3CDTF">2008-05-07T12:20:43Z</dcterms:created>
  <dcterms:modified xsi:type="dcterms:W3CDTF">2023-10-31T15:35:03Z</dcterms:modified>
  <cp:category/>
  <cp:version/>
  <cp:contentType/>
  <cp:contentStatus/>
</cp:coreProperties>
</file>